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65" activeTab="0"/>
  </bookViews>
  <sheets>
    <sheet name="Manuale d'uso" sheetId="1" r:id="rId1"/>
    <sheet name="Quest.di gruppo omogeneo" sheetId="2" r:id="rId2"/>
    <sheet name="Risultati" sheetId="3" r:id="rId3"/>
    <sheet name="Matrice dei dati" sheetId="4" r:id="rId4"/>
    <sheet name="Elaborazioni" sheetId="5" r:id="rId5"/>
  </sheets>
  <definedNames/>
  <calcPr fullCalcOnLoad="1"/>
</workbook>
</file>

<file path=xl/sharedStrings.xml><?xml version="1.0" encoding="utf-8"?>
<sst xmlns="http://schemas.openxmlformats.org/spreadsheetml/2006/main" count="748" uniqueCount="384">
  <si>
    <t>MANUALE D'USO</t>
  </si>
  <si>
    <t>Questionario di gruppo omogeneo per</t>
  </si>
  <si>
    <t>impostare la valutazione soggettiva dello SLC</t>
  </si>
  <si>
    <t>Versione standardizzata</t>
  </si>
  <si>
    <t>Premessa</t>
  </si>
  <si>
    <t>La valutazione del rischio stress lavoro-correlato è parte integrante della valutazione dei rischi e viene effettuata (come per tutti gli altri fattori di rischio) dal Datore di Lavoro (artt.15, 17 e 28 del D.Lgs. 81/08) avvalendosi del Responsabile del Servizio di Prevenzione e Protezione con il coinvolgimento del Medico Competente, ove nominato, e previa consultazione del Rappresentante dei Lavoratori per la Sicurezza (art.29 del D.Lgs.81/2008).</t>
  </si>
  <si>
    <t>Nella lettera circolare del 18 novembre 2010 la Commissione consultiva permanente per la salute e sicurezza sul lavoro ci ha fornito le indicazioni metodologiche per realizzare il livello minimo di attuazione dell’obbligo di valutazione dello stress lavoro-correlato.</t>
  </si>
  <si>
    <r>
      <t xml:space="preserve">Contrariamente a quanto indicato dalla Commissione consultiva riteniamo che tutti gli strumenti, utilizzati per la valutazione dello stress lavoro-correlato, </t>
    </r>
    <r>
      <rPr>
        <b/>
        <sz val="10"/>
        <rFont val="Arial"/>
        <family val="2"/>
      </rPr>
      <t>dovrebbero prevedere sempre la valutazione soggettiva attraverso diverse modalità di ascolto e di coinvolgimento dei lavoratori</t>
    </r>
    <r>
      <rPr>
        <sz val="10"/>
        <rFont val="Arial"/>
        <family val="2"/>
      </rPr>
      <t>.</t>
    </r>
  </si>
  <si>
    <t>Il presente questionario ha lo scopo di stimare alcuni rischi di stress correlati al tuo luogo di lavoro. L’obiettivo è di individuare eventuali criticità e margini di miglioramento di cui tenere conto nel progettare un ambiente di lavoro attento al benessere delle persone che lavorano.</t>
  </si>
  <si>
    <t>Per approfondire</t>
  </si>
  <si>
    <t>Ti chiediamo di rispondere esprimendo una valutazione, che descriva, dal tuo punto di vista, la tua situazione lavorativa attuale. Ti ricordiamo che non esistono risposte giuste o sbagliate: la migliore è quella che più si avvicina alla tua esperienza.... Il questionario è assolutamente anonimo, tutti i dati verranno trattati in forma aggregata.</t>
  </si>
  <si>
    <t>1. L’obiettivo della valutazione</t>
  </si>
  <si>
    <t>Ci specifica la Commissione consultiva che la valutazione non deve prendere in considerazione i singoli lavoratori (non vuole individuare se e chi soffre di stress) ma gruppi omogenei di lavoratori, cioè gruppi di lavoratori esposti alla medesima situazione organizzativa e ai medesimi fattori di rischio.
La valutazione consiste nel rilevare se nella situazione lavorativa che si sta valutando si rilevi (e/o venga percepita) l’esistenza di fattori che secondo la letteratura scientifica possono sottoporre i lavoratori a situazioni stressogene (mancanza di benessere psico-fisico e integrità complessiva della persona). La commissione consultiva indica anche alcuni di questi fattori. “La valutazione preliminare consiste nella rilevazione di indicatori oggettivi, verificabili, ove possibile numericamente apprezzabili, appartenenti quanto meno a tre distinte famiglie:</t>
  </si>
  <si>
    <r>
      <t xml:space="preserve">I. </t>
    </r>
    <r>
      <rPr>
        <b/>
        <sz val="10"/>
        <rFont val="Arial"/>
        <family val="2"/>
      </rPr>
      <t>Eventi sentinella</t>
    </r>
    <r>
      <rPr>
        <sz val="10"/>
        <rFont val="Arial"/>
        <family val="2"/>
      </rPr>
      <t xml:space="preserve">, quali ad esempio: indici infortunistici; assenze per malattia; turnover; procedimenti e sanzioni; segnalazioni del medico competente; specifiche e frequenti lamentele formalizzate da parte dei lavoratori.
II. </t>
    </r>
    <r>
      <rPr>
        <b/>
        <sz val="10"/>
        <rFont val="Arial"/>
        <family val="2"/>
      </rPr>
      <t>Fattori di contenuto del lavoro</t>
    </r>
    <r>
      <rPr>
        <sz val="10"/>
        <rFont val="Arial"/>
        <family val="2"/>
      </rPr>
      <t xml:space="preserve">, quali ad esempio: ambiente di lavoro e attrezzature; carichi e ritmi di lavoro; orario di lavoro e turni; corrispondenza tra le competenze dei lavoratori e i requisiti professionali richiesti.
III. </t>
    </r>
    <r>
      <rPr>
        <b/>
        <sz val="10"/>
        <rFont val="Arial"/>
        <family val="2"/>
      </rPr>
      <t>Fattori di contesto del lavoro</t>
    </r>
    <r>
      <rPr>
        <sz val="10"/>
        <rFont val="Arial"/>
        <family val="2"/>
      </rPr>
      <t>, quali ad esempio: ruolo nell’ambito dell’organizzazione; autonomia decisionale e controllo; conflitti interpersonali al lavoro; evoluzione e sviluppo di carriera; comunicazione (es. incertezza in ordine alle prestazioni richieste)”.</t>
    </r>
  </si>
  <si>
    <t>Laddove sia necessario ricorrere alla “valutazione approfondita” (l’analisi sulla percezione soggettiva dei lavoratori, oggetto di questo questionario), e sempre a nostro avviso è necessario, questa deve riguardare le stesse famiglie di fattori/indicatori elencati per la valutazione preliminare.
La ratio della norma prevede che, così come per la valutazione di tutti gli altri rischi, occorre analizzare se i lavoratori sono esposti a fattori che secondo la letteratura scientifica possono provocare l’insorgere di disturbi da stress correlati all’attività di lavoro.</t>
  </si>
  <si>
    <t>In questo senso risulta molto chiaro che compito di chi fa la valutazione dello stress lavoro-correlato è di verificare se nella situazione sotto analisi sono presenti, o comunque percepiti come tali, quei fattori che secondo la letteratura scientifica, in parte indicati dalla Commissione consultiva, possono determinare situazioni stressogene.</t>
  </si>
  <si>
    <t>Crediamo che le migliori esperienze di valutazione siano quelle capaci di innescare la partecipazione dei lavoratori su un piano di parità con la comunità scientifica, e affermiamo che il livello minimo dell’obbligo dovrebbe includere sempre la valutazione approfondita (quella qui proposta ne è un esempio):
- occorre attivare l’ascolto dei lavoratori nella valutazione,
- coinvolgere i lavoratori nell’individuazione delle azioni correttive,
- incentivarne la partecipazione su un piano di parità con gli esperti.</t>
  </si>
  <si>
    <t>La check list va utilizzata per un gruppo omogeneo di lavoratori alla volta.</t>
  </si>
  <si>
    <t>Un elemento che ha una notevole importanza nella valutazione dei rischi è l’individuazione, da parte del gruppo che verrà incaricato di effettuare la valutazione, dei diversi gruppi omogenei, ovvero di lavoratori esposti alle medesime condizioni ambientali, organizzative e ai medesimi fattori di rischio. E’ bene far precedere la definizione dei diversi gruppi omogenei da un’attenta valutazione al fine di evitare: sia una eccessiva frammentazione del personale, individuando gruppi omogenei per caratteristiche del lavoro anche tra lavoratori appartenenti eventualmente ad uffici o reparti diversi; sia l'accorpamento improprio di lavoratori sottoposti a condizioni di lavoro diverse, seppur appartenenti allo stesso ufficio o reparto.</t>
  </si>
  <si>
    <t>2. Il processo di valutazione</t>
  </si>
  <si>
    <r>
      <t xml:space="preserve">La check list che proponiamo utilizza gli indicatori proposti dalla check list INAIL per effettuare la valutazione preliminare (oggettiva), corretti attraverso i risultati della sperimentazione realizzata, in chiave soggettiva. </t>
    </r>
    <r>
      <rPr>
        <b/>
        <sz val="10"/>
        <rFont val="Arial"/>
        <family val="2"/>
      </rPr>
      <t xml:space="preserve">Ovvero ripropone quegli indicatori ad una valutazione soggettiva </t>
    </r>
    <r>
      <rPr>
        <sz val="10"/>
        <rFont val="Arial"/>
        <family val="2"/>
      </rPr>
      <t>dei  lavoratori appartenenti al gruppo omogeneo di cui si vuole effettuare la valutazione dello SLC. La check list che presentiamo contiene anche alcuni item utilizzati dal sistema SVS, realizzato da S3 Opus, del cui gruppo di ricerca ha fatto parte Paolo Gentile autore di questa check list e coordinatore della sua sperimentazione.</t>
    </r>
  </si>
  <si>
    <t>La nostra check list, può essere utilizzata con due diverse modalità:</t>
  </si>
  <si>
    <r>
      <t>1.</t>
    </r>
    <r>
      <rPr>
        <sz val="10"/>
        <rFont val="Arial"/>
        <family val="2"/>
      </rPr>
      <t xml:space="preserve"> per effettuare una pre-valutazione dello stress lavoro-correlato (particolarmente adatta per aziende di piccole dimensioni e comunque dove non sia possibile sottoporre un questionario specifico a tutti, o ad un campione rappresentativo di lavoratori), in questo caso il Rischio SLC viene stimato preventivamente attraverso la percezione del RLS e/o della persona che ha compilato la check list (magari consultandosi con alcuni colleghi). La check list compilata restituisce, nella sezione “Risultati”, l'elenco degli indicatori che dovrebbero essere attenzionati, secondo la valutazione del soggetto valutatore, che ha compilato la check list. </t>
    </r>
    <r>
      <rPr>
        <b/>
        <sz val="10"/>
        <color indexed="10"/>
        <rFont val="Arial"/>
        <family val="2"/>
      </rPr>
      <t>ATTENZIONE</t>
    </r>
    <r>
      <rPr>
        <sz val="10"/>
        <rFont val="Arial"/>
        <family val="2"/>
      </rPr>
      <t xml:space="preserve"> questa pre-valutazione è solo indicativa e non costituisce un risultato scientificamente attendibile. </t>
    </r>
  </si>
  <si>
    <t>Per informazioni sul metodo di elaborazione contattare</t>
  </si>
  <si>
    <r>
      <t xml:space="preserve">2. </t>
    </r>
    <r>
      <rPr>
        <sz val="10"/>
        <rFont val="Arial"/>
        <family val="2"/>
      </rPr>
      <t>come questionario, da sottoporre a tutti (o ad un campione rappresentativo di lavoratori) per realizzare la valutazione approfondita (soggettiva) secondo quanto previsto dalla commissione consultiva.</t>
    </r>
  </si>
  <si>
    <t>info@rs-ergonomia.com</t>
  </si>
  <si>
    <t>In entrambe le ipotesi di utilizzo della nostra check list, occorre a posteriori effettuare un confronto tra i risultati della nostra valutazione “soggettiva” con la valutazione "oggettiva", effettuata dal Datore di Lavoro con il coinvolgimento di RSPP, MC, RLS/RLST.</t>
  </si>
  <si>
    <r>
      <t>ATTENZIONE</t>
    </r>
    <r>
      <rPr>
        <sz val="10"/>
        <rFont val="Arial"/>
        <family val="2"/>
      </rPr>
      <t xml:space="preserve"> Il corretto processo di valutazione necessita di una serie di attività, di cui la compilazione della check list è solo un elemento atto ad acquisire alcune informazioni necessarie. Una corretta proposta metodologica (in linea con le indicazioni della commissione consultiva) dovrebbe prevedere le seguenti azioni:</t>
    </r>
  </si>
  <si>
    <r>
      <t>Costituzione di un gruppo di valutazione</t>
    </r>
    <r>
      <rPr>
        <sz val="10"/>
        <rFont val="Arial"/>
        <family val="2"/>
      </rPr>
      <t xml:space="preserve"> di cui dovrebbero far parte almeno i seguenti soggetti: il datore di lavoro (DL) e/o un dirigente da lui espressamente delegato (es. capo del personale), responsabile del servizio prevenzione e protezione (RSPP) ed eventualmente altri addetti e/o preposti al servizio di prevenzione e protezione, medico competente (MC), rappresentanti dei lavoratori per la sicurezza (RLS) e/o un piccolo campione di lavoratori appartenente al gruppo omogeneo da valutare;</t>
    </r>
  </si>
  <si>
    <r>
      <t>Realizzazione di azioni di formazione-informazione</t>
    </r>
    <r>
      <rPr>
        <sz val="10"/>
        <rFont val="Arial"/>
        <family val="2"/>
      </rPr>
      <t xml:space="preserve"> preliminari rivolte a tutti i lavoratori;</t>
    </r>
  </si>
  <si>
    <r>
      <t xml:space="preserve">Raccolta di dati aziendali </t>
    </r>
    <r>
      <rPr>
        <sz val="10"/>
        <rFont val="Arial"/>
        <family val="2"/>
      </rPr>
      <t>per la valutazione preliminare (“oggettiva”)</t>
    </r>
  </si>
  <si>
    <r>
      <t>Raccolta dei dati</t>
    </r>
    <r>
      <rPr>
        <sz val="10"/>
        <rFont val="Arial"/>
        <family val="2"/>
      </rPr>
      <t xml:space="preserve"> attraverso questa check list (o altri strumenti idonei) per la valutazione soggettiva;</t>
    </r>
  </si>
  <si>
    <r>
      <t>Valutazione dei rischi</t>
    </r>
    <r>
      <rPr>
        <sz val="10"/>
        <rFont val="Arial"/>
        <family val="2"/>
      </rPr>
      <t xml:space="preserve"> all'interno del gruppo di valutazione costituito;</t>
    </r>
  </si>
  <si>
    <r>
      <t>Coinvolgimento dei lavoratori</t>
    </r>
    <r>
      <rPr>
        <sz val="10"/>
        <rFont val="Arial"/>
        <family val="2"/>
      </rPr>
      <t xml:space="preserve"> nella valutazione dei risultati attraverso focus group e/o attività formative-informative;</t>
    </r>
  </si>
  <si>
    <r>
      <t>Gestione del rischio</t>
    </r>
    <r>
      <rPr>
        <sz val="10"/>
        <rFont val="Arial"/>
        <family val="2"/>
      </rPr>
      <t>, attraverso l'individuazione e programmazione di attività di prevenzione e riduzione del rischio con il coinvolgimento dei lavoratori;</t>
    </r>
  </si>
  <si>
    <r>
      <t>Monitoraggio</t>
    </r>
    <r>
      <rPr>
        <sz val="10"/>
        <rFont val="Arial"/>
        <family val="2"/>
      </rPr>
      <t xml:space="preserve"> delle attività di prevenzione e riduzione attraverso periodiche valutazioni del rischio e verifica dei risultati ottenuti.</t>
    </r>
  </si>
  <si>
    <t>3. La check list</t>
  </si>
  <si>
    <r>
      <t xml:space="preserve">La check list proposta è formata da 5 sezioni, che si raccomanda di leggere attentamente in tutte le sue parti prima e durante l'effettuazione della rilevazione: il </t>
    </r>
    <r>
      <rPr>
        <b/>
        <sz val="10"/>
        <rFont val="Arial"/>
        <family val="2"/>
      </rPr>
      <t>Manuale d'uso</t>
    </r>
    <r>
      <rPr>
        <sz val="10"/>
        <rFont val="Arial"/>
        <family val="2"/>
      </rPr>
      <t xml:space="preserve">, il </t>
    </r>
    <r>
      <rPr>
        <b/>
        <sz val="10"/>
        <rFont val="Arial"/>
        <family val="2"/>
      </rPr>
      <t>Quest. di gruppo omogeneo</t>
    </r>
    <r>
      <rPr>
        <sz val="10"/>
        <rFont val="Arial"/>
        <family val="2"/>
      </rPr>
      <t xml:space="preserve">, i </t>
    </r>
    <r>
      <rPr>
        <b/>
        <sz val="10"/>
        <rFont val="Arial"/>
        <family val="2"/>
      </rPr>
      <t xml:space="preserve">Risultati </t>
    </r>
    <r>
      <rPr>
        <sz val="10"/>
        <rFont val="Arial"/>
        <family val="2"/>
      </rPr>
      <t>del singolo questionario compilato,</t>
    </r>
    <r>
      <rPr>
        <b/>
        <sz val="10"/>
        <rFont val="Arial"/>
        <family val="2"/>
      </rPr>
      <t xml:space="preserve"> </t>
    </r>
    <r>
      <rPr>
        <sz val="10"/>
        <rFont val="Arial"/>
        <family val="2"/>
      </rPr>
      <t>la</t>
    </r>
    <r>
      <rPr>
        <b/>
        <sz val="10"/>
        <rFont val="Arial"/>
        <family val="2"/>
      </rPr>
      <t xml:space="preserve"> Matrice dei dati </t>
    </r>
    <r>
      <rPr>
        <sz val="10"/>
        <rFont val="Arial"/>
        <family val="2"/>
      </rPr>
      <t xml:space="preserve">dove è possibile inserire i dati da elaborare degli n. questionari che verranno compilati per la valutazione approfondita, le </t>
    </r>
    <r>
      <rPr>
        <b/>
        <sz val="10"/>
        <rFont val="Arial"/>
        <family val="2"/>
      </rPr>
      <t>Elaborazioni</t>
    </r>
    <r>
      <rPr>
        <sz val="10"/>
        <rFont val="Arial"/>
        <family val="2"/>
      </rPr>
      <t xml:space="preserve"> della Matrice dei dati.</t>
    </r>
  </si>
  <si>
    <t>In caso di dubbi nell'interpretazione della metodologia, scrivete al ns. contact center</t>
  </si>
  <si>
    <r>
      <t>Nello specifico aprendo la sezione “</t>
    </r>
    <r>
      <rPr>
        <b/>
        <sz val="10"/>
        <rFont val="Arial"/>
        <family val="2"/>
      </rPr>
      <t>Matrice dei dati</t>
    </r>
    <r>
      <rPr>
        <sz val="10"/>
        <rFont val="Arial"/>
        <family val="2"/>
      </rPr>
      <t xml:space="preserve">”, dopo aver compilato il </t>
    </r>
    <r>
      <rPr>
        <b/>
        <sz val="10"/>
        <rFont val="Arial"/>
        <family val="2"/>
      </rPr>
      <t>Quest. Di gruppo omogeneo</t>
    </r>
    <r>
      <rPr>
        <sz val="10"/>
        <rFont val="Arial"/>
        <family val="2"/>
      </rPr>
      <t xml:space="preserve">, nella colonna F, evidenziata con il colore giallo, appaiono i punteggi ottenuti dai singoli item del questionario compilato; i risultati che appaiono nella colonna F vanno copiati nella prima colonna successiva libera (ad es. colonna I piuttosto che J o successive), l'operazione va ripetuta n volte quanti sono i questionari che vengono fatti compilare con la check list, al gruppo omogeneo del quale si vuole effettuare la valutazione approfondita dello SLC.  </t>
    </r>
  </si>
  <si>
    <r>
      <t xml:space="preserve">La check list permette di elaborare un massimo di 120 questionari. </t>
    </r>
    <r>
      <rPr>
        <b/>
        <sz val="10"/>
        <color indexed="10"/>
        <rFont val="Arial"/>
        <family val="2"/>
      </rPr>
      <t>ATTENZIONE</t>
    </r>
    <r>
      <rPr>
        <sz val="10"/>
        <rFont val="Arial"/>
        <family val="2"/>
      </rPr>
      <t xml:space="preserve"> non utilizzare questionari che contengono più di 5 mancate risposte, vedi cella E12 della sez. “</t>
    </r>
    <r>
      <rPr>
        <b/>
        <sz val="10"/>
        <rFont val="Arial"/>
        <family val="2"/>
      </rPr>
      <t>Risultati</t>
    </r>
    <r>
      <rPr>
        <sz val="10"/>
        <rFont val="Arial"/>
        <family val="2"/>
      </rPr>
      <t>” dove vengono indicate le mancate risposte alla check list.</t>
    </r>
  </si>
  <si>
    <r>
      <t xml:space="preserve">Nella sezione </t>
    </r>
    <r>
      <rPr>
        <b/>
        <sz val="10"/>
        <rFont val="Arial"/>
        <family val="2"/>
      </rPr>
      <t xml:space="preserve">Elaborazioni </t>
    </r>
    <r>
      <rPr>
        <sz val="10"/>
        <rFont val="Arial"/>
        <family val="2"/>
      </rPr>
      <t>vengono compilate automaticamente la tabella e il grafico che illustrano i risultati dei dati inseriti nella Matrice dei dati.</t>
    </r>
  </si>
  <si>
    <t>La check list è necessariamente uno strumento standardizzato utilizzabile in situazioni diverse, che tuttavia può essere integrato per specifiche situazioni, attraverso una personalizzazione da realizzare a cura del gruppo che effettuerà la valutazione.</t>
  </si>
  <si>
    <t>3.1 passare da strumenti generalizzati a strumenti adattati ad ogni singola situazione</t>
  </si>
  <si>
    <t xml:space="preserve">La check list prevede degli spazi per eventuali osservazioni, a fianco di ciascuna domanda. I suggerimenti vanno considerati attentamente, analizzati ed utilizzati sia per le successive fasi della valutazione (es. focus group) che per modificare, personalizzare ed adeguare lo strumento alla specifica situazione per le successive valutazioni. </t>
  </si>
  <si>
    <r>
      <t>E' possibile quindi personalizzare la valutazione utilizzando le informazioni contenute negli spazi del “</t>
    </r>
    <r>
      <rPr>
        <b/>
        <sz val="10"/>
        <rFont val="Arial"/>
        <family val="2"/>
      </rPr>
      <t>Quest.di gruppo omogeneo</t>
    </r>
    <r>
      <rPr>
        <sz val="10"/>
        <rFont val="Arial"/>
        <family val="2"/>
      </rPr>
      <t>” nella colonna “Eventuali osservazioni”, indicazioni che vanno elaborate a cura del gruppo di valutazione insieme alle indicazioni inserite dai compilatori nella sez. “</t>
    </r>
    <r>
      <rPr>
        <b/>
        <sz val="10"/>
        <rFont val="Arial"/>
        <family val="2"/>
      </rPr>
      <t>Risultati</t>
    </r>
    <r>
      <rPr>
        <sz val="10"/>
        <rFont val="Arial"/>
        <family val="2"/>
      </rPr>
      <t xml:space="preserve">” nella colonna dedicata alle “Misure correttive da adottare”. </t>
    </r>
  </si>
  <si>
    <t>4. Proseguiamo la sperimentazione</t>
  </si>
  <si>
    <t>Vi chiediamo di inviarci per e-mail i file contenenti la “Matrice dei dati” (compilata in tutte le sue parti). Questo ci permetterà di elaborare studi specifici dei cui risultati daremo conto sul sito www.rs-ergonomia.com</t>
  </si>
  <si>
    <t>Le Vs. indicazioni vanno inviate a</t>
  </si>
  <si>
    <t>Le eventuali nuove versioni della check list e tutta la ulteriore documentazione realizzata, saranno a disposizione gratuitamente di tutti coloro che avranno partecipato alla sperimentazione.</t>
  </si>
  <si>
    <t>Tutti i Vostri suggerimenti vanno inviati a</t>
  </si>
  <si>
    <t>Grazie per la partecipazione.</t>
  </si>
  <si>
    <t>Il coordinatore della ricerca</t>
  </si>
  <si>
    <t xml:space="preserve">Se hai completato la lettura di </t>
  </si>
  <si>
    <t>questa sezione,</t>
  </si>
  <si>
    <t>puoi iniziare</t>
  </si>
  <si>
    <t>la compilazione della checklist</t>
  </si>
  <si>
    <t xml:space="preserve">Data compilazione </t>
  </si>
  <si>
    <t>Utilizzare le caselle per le eventuali osservazioni,</t>
  </si>
  <si>
    <t>Azienda</t>
  </si>
  <si>
    <t>per inserire i vostri commenti alle singole domande.</t>
  </si>
  <si>
    <t>Provincia dove è ubicata l'Azienda</t>
  </si>
  <si>
    <t>Possibili osservazioni:</t>
  </si>
  <si>
    <t>Gruppo omogeneo/Mansione</t>
  </si>
  <si>
    <t>1.</t>
  </si>
  <si>
    <t>Domanda non adeguata al nostro lavoro: la eliminerei</t>
  </si>
  <si>
    <t>Settore produttivo</t>
  </si>
  <si>
    <t>2.</t>
  </si>
  <si>
    <t>Poco comprensibile (suggerire un testo alternativo)</t>
  </si>
  <si>
    <t>L'elaborazione dei dati forniti deve avvenire con modalità tali da garantire l'assoluto anonimato dei rispondenti.</t>
  </si>
  <si>
    <t>3.</t>
  </si>
  <si>
    <t>(eventuali altre considerazioni libere)</t>
  </si>
  <si>
    <t>Questa check list deve essere compilata esclusivamente da appartenenti al gruppo omogeneo che si vuol valutare.</t>
  </si>
  <si>
    <t>Gli spazi in fondo alla check list vanno utilizzati per</t>
  </si>
  <si>
    <t>Di seguito vengono fatte una serie di affermazioni sul lavoro svolto dal gruppo omogeneo che si sta valutando, occorre indicare il grado di accordo,</t>
  </si>
  <si>
    <t>4.</t>
  </si>
  <si>
    <t>suggerire eventuali altre domande non presenti</t>
  </si>
  <si>
    <t>con l'affermazione espressa.</t>
  </si>
  <si>
    <t>nella check list, specifiche di elementi del proprio lavoro</t>
  </si>
  <si>
    <r>
      <t xml:space="preserve">                        </t>
    </r>
    <r>
      <rPr>
        <sz val="10"/>
        <color indexed="9"/>
        <rFont val="Arial"/>
        <family val="2"/>
      </rPr>
      <t xml:space="preserve"> Indicare la risposta scelta apponendo una </t>
    </r>
  </si>
  <si>
    <t>X</t>
  </si>
  <si>
    <t>nella casella scelta</t>
  </si>
  <si>
    <t>che creano elementi di disagio.</t>
  </si>
  <si>
    <t>Posiz.item</t>
  </si>
  <si>
    <t>Molto</t>
  </si>
  <si>
    <t>Abbastanza</t>
  </si>
  <si>
    <t>Poco</t>
  </si>
  <si>
    <t>Per niente</t>
  </si>
  <si>
    <t>Eventuali osservazioni</t>
  </si>
  <si>
    <t>Grazie per la collaborazione</t>
  </si>
  <si>
    <t>Si</t>
  </si>
  <si>
    <t>No</t>
  </si>
  <si>
    <t>INDICATORI AZIENDALI</t>
  </si>
  <si>
    <t>Mancate risposte</t>
  </si>
  <si>
    <t>Non risponde</t>
  </si>
  <si>
    <t>Punteggio</t>
  </si>
  <si>
    <t>Val.max</t>
  </si>
  <si>
    <t>Indici infortunistici</t>
  </si>
  <si>
    <t>a.</t>
  </si>
  <si>
    <t>Sento il rischio di incorrere in incidenti ed infortuni a causa del lavoro che svolgo</t>
  </si>
  <si>
    <t>b.</t>
  </si>
  <si>
    <t>Si verificano diversi episodi di mancati incidenti</t>
  </si>
  <si>
    <t>c.</t>
  </si>
  <si>
    <t>Abbiamo assistito ad infortuni che hanno comportato inabilità permanente o morte</t>
  </si>
  <si>
    <t>Altri eventi sentinella – Nel mio gruppo di lavoro:</t>
  </si>
  <si>
    <t>C'è un elevato numero di assenze per malattia</t>
  </si>
  <si>
    <t>Si verificano frequenti casi di personale che fa richieste di trasferimenti ad altri reparti/uffici</t>
  </si>
  <si>
    <t>Si verificano procedimenti/sanzioni disciplinari</t>
  </si>
  <si>
    <t>d.</t>
  </si>
  <si>
    <t>Ci sono diversi lavoratori che fanno richiesta per essere visitati dal medico competente</t>
  </si>
  <si>
    <t>e.</t>
  </si>
  <si>
    <t xml:space="preserve">Siamo a conoscenza di segnalazioni fatte dal Medico Competente </t>
  </si>
  <si>
    <t xml:space="preserve">di lavoratori con condizioni di stress correlate al lavoro </t>
  </si>
  <si>
    <t>SI</t>
  </si>
  <si>
    <t>NO</t>
  </si>
  <si>
    <t>f.</t>
  </si>
  <si>
    <t xml:space="preserve">Ci sono state istanze giudiziarie per molestie morali/sessuali </t>
  </si>
  <si>
    <t>o diagnosi di molestia morale protratta effettuata da parte di un centro specializzato</t>
  </si>
  <si>
    <t>g.</t>
  </si>
  <si>
    <t xml:space="preserve">Ci sono colleghi nel nostro gruppo impegnati in lavoro solitario </t>
  </si>
  <si>
    <t>h.</t>
  </si>
  <si>
    <t>Si sono verificati casi di lavoratori coinvolti in episodi di aggressione fisica</t>
  </si>
  <si>
    <t>i.</t>
  </si>
  <si>
    <t>C'è una elevata rotazione del personale</t>
  </si>
  <si>
    <t>l.</t>
  </si>
  <si>
    <t>Nel gruppo ci sono diversi lavoratori stranieri con una scarsa comprensione della lingua italiana</t>
  </si>
  <si>
    <t>m.</t>
  </si>
  <si>
    <t xml:space="preserve">Vengono impiegati diversi lavoratori precari </t>
  </si>
  <si>
    <t>CONTESTO DEL LAVORO</t>
  </si>
  <si>
    <t>Funzione e cultura organizzativa</t>
  </si>
  <si>
    <t>Io e i miei colleghi conosciamo l' organigramma aziendale</t>
  </si>
  <si>
    <t xml:space="preserve">Noi lavoratori veniamo informati sugli obiettivi aziendali </t>
  </si>
  <si>
    <t>Noi lavoratori siamo coinvolti nella gestione della sicurezza</t>
  </si>
  <si>
    <t xml:space="preserve">Vengono periodicamente effettuate riunioni tra dirigenti e lavoratori </t>
  </si>
  <si>
    <t>L'azienda è attenta alla crescita professionale dei lavoratori</t>
  </si>
  <si>
    <t>Ci sono momenti di comunicazione dell’Azienda a tutto il personale</t>
  </si>
  <si>
    <t>E' applicato un codice etico e di comportamento</t>
  </si>
  <si>
    <t>Ruolo nell'ambito dell'organizzazione</t>
  </si>
  <si>
    <t>I differenti ruoli sono chiaramente definiti</t>
  </si>
  <si>
    <t>Accade che i dirigenti/preposti forniscano informazioni contrastanti circa il lavoro da svolgere</t>
  </si>
  <si>
    <t>Esiste una chiara delimitazione dei compiti da svolgere</t>
  </si>
  <si>
    <t>Se poco o per niente</t>
  </si>
  <si>
    <t>L'assenza o scarsa delimitazione dei compiti da svolgere crea conflittualità tra lavoratori</t>
  </si>
  <si>
    <t>5.</t>
  </si>
  <si>
    <t>Evoluzione della carriera</t>
  </si>
  <si>
    <t>Esistono criteri definiti per l’avanzamento di carriera</t>
  </si>
  <si>
    <t xml:space="preserve">Se sei in servizio da almeno 5 anni, </t>
  </si>
  <si>
    <t>la tua situazione lavorativa è migliorata</t>
  </si>
  <si>
    <t>Esistono sistemi premianti chiaramente definiti</t>
  </si>
  <si>
    <t>La retribuzione è adeguata al lavoro che viene svolto</t>
  </si>
  <si>
    <t>E' prevedibile nel prossimo futuro per l'azienda una situazione di incertezza e/o di crisi</t>
  </si>
  <si>
    <t>6.</t>
  </si>
  <si>
    <t>Autonomia decisionale - controllo del lavoro</t>
  </si>
  <si>
    <t>Il lavoro dipende da compiti precedentemente svolti da altri</t>
  </si>
  <si>
    <t>E' possibile decidere liberamente le modalità operative per realizzare il proprio lavoro</t>
  </si>
  <si>
    <t>Le informazioni sulle decisioni aziendali, relative al gruppo di lavoro, sono comunicate in modo chiaro</t>
  </si>
  <si>
    <t>La direzione è attenta ad ascoltare richieste e suggerimenti dei lavoratori</t>
  </si>
  <si>
    <t>Le procedure di lavoro sono molto rigide</t>
  </si>
  <si>
    <t>7.</t>
  </si>
  <si>
    <t>Rapporti interpersonali sul lavoro</t>
  </si>
  <si>
    <t>Esiste la possibilità di comunicare con i dirigenti da parte dei lavoratori</t>
  </si>
  <si>
    <r>
      <t xml:space="preserve">Ci sono casi di lavoratori coinvolti in episodi di </t>
    </r>
    <r>
      <rPr>
        <sz val="10"/>
        <rFont val="Verdana"/>
        <family val="2"/>
      </rPr>
      <t>conflitti/litigi</t>
    </r>
  </si>
  <si>
    <t xml:space="preserve">I lavoratori sentono generalmente di essere apprezzati da capi, colleghi, collaboratori </t>
  </si>
  <si>
    <t>Tra colleghi c'è un elevato livello di competizione/conflittualità</t>
  </si>
  <si>
    <t>Con i capi (e/o collaboratori) c'è un elevato livello di conflittualità</t>
  </si>
  <si>
    <t>8.</t>
  </si>
  <si>
    <t>Interfaccia casa-lavoro</t>
  </si>
  <si>
    <t>E' possibile effettuare la pausa pasto in luogo adeguato/mensa aziendale</t>
  </si>
  <si>
    <t>E' possibile se richiesto effettuare un orario flessibile</t>
  </si>
  <si>
    <t>La sede di lavoro è facilmente (in tempi ragionevoli) raggiungibile</t>
  </si>
  <si>
    <t>E' possibile, se richiesto, effettuare lavoro part-time</t>
  </si>
  <si>
    <t>CONTENUTO DEL LAVORO</t>
  </si>
  <si>
    <t>9.</t>
  </si>
  <si>
    <t xml:space="preserve">Ambiente e caratteristiche del lavoro </t>
  </si>
  <si>
    <t>I lavoratori sono esposti a:</t>
  </si>
  <si>
    <t>Rumore eccessivo</t>
  </si>
  <si>
    <t>Rischio cancerogeno/chimico</t>
  </si>
  <si>
    <t>Temperatura non confortevole</t>
  </si>
  <si>
    <t>Ventilazione non adeguata</t>
  </si>
  <si>
    <t>Presenza di umidità</t>
  </si>
  <si>
    <t>Illuminazione non adeguata</t>
  </si>
  <si>
    <t>Rischio movimentazione manuale dei carichi</t>
  </si>
  <si>
    <t>Vibrazioni</t>
  </si>
  <si>
    <t xml:space="preserve">Radiazioni ionizzanti </t>
  </si>
  <si>
    <t>Rischio biologico</t>
  </si>
  <si>
    <t>Presenza di polveri</t>
  </si>
  <si>
    <t>n.</t>
  </si>
  <si>
    <t>Presenza di fumi, gas e/o vapori</t>
  </si>
  <si>
    <t>o.</t>
  </si>
  <si>
    <t xml:space="preserve">Lavoro connotato da notevole fatica fisica </t>
  </si>
  <si>
    <t>p.</t>
  </si>
  <si>
    <t>Lavoro connotato da notevole fatica mentale</t>
  </si>
  <si>
    <t>q.</t>
  </si>
  <si>
    <t>E' necessario durante il lavoro assumere frequentemente posizioni disagevoli</t>
  </si>
  <si>
    <t>r.</t>
  </si>
  <si>
    <t>Ambiente a rischio incendio e scoppio medio/alto</t>
  </si>
  <si>
    <t>10.</t>
  </si>
  <si>
    <t>Attenzione alla cura e al mantenimento dell'ambiente</t>
  </si>
  <si>
    <t>La segnaletica di sicurezza è chiara, immediata e pertinente ai rischi</t>
  </si>
  <si>
    <t xml:space="preserve">La manutenzione degli ambienti e delle attrezzature è adeguata </t>
  </si>
  <si>
    <t>I locali di lavoro sono tenuti in buone condizioni di pulizia ed igiene</t>
  </si>
  <si>
    <t>I servizi igienici sono in numero sufficiente e mantenuti in buone condizioni igieniche</t>
  </si>
  <si>
    <t xml:space="preserve">lo spazio di lavoro a disposizione è sufficientemente ampio in altezza e superficie in relazione </t>
  </si>
  <si>
    <t>al n. degli operatori che vi lavorano, da non risultare angusto</t>
  </si>
  <si>
    <t>Il lavoro si svolge in locali sotterranei (anche parzialmente almeno 20 ore settimanali)</t>
  </si>
  <si>
    <t>Il lavoro si svolge in locali con insufficienza di finestre (anche parzialmente almeno 20 ore settimanali)</t>
  </si>
  <si>
    <t>Esistono spazi adibiti a lavoro ordinario che sono eccessivamente bui</t>
  </si>
  <si>
    <t xml:space="preserve">Per sopperire a malfunzionamenti, o assenza, di impianti di climatizzazione </t>
  </si>
  <si>
    <t>si ricorre a soluzioni precarie quali stufe elettriche in inverno o ventilatori in estate</t>
  </si>
  <si>
    <t xml:space="preserve">I cavi di alimentazione di computer, stampanti ed altre apparecchiature </t>
  </si>
  <si>
    <t>sono canalizzati ed integrati nei mobili in dotazione</t>
  </si>
  <si>
    <r>
      <t>Vengono distribuiti adeguati e confortevoli Disp.di Protezione Individuale (</t>
    </r>
    <r>
      <rPr>
        <sz val="8"/>
        <color indexed="8"/>
        <rFont val="Arial"/>
        <family val="2"/>
      </rPr>
      <t>se non occorrono rispondere molto)</t>
    </r>
  </si>
  <si>
    <r>
      <t xml:space="preserve">Esiste uno spazio spogliatoio </t>
    </r>
    <r>
      <rPr>
        <sz val="8"/>
        <color indexed="8"/>
        <rFont val="Arial"/>
        <family val="2"/>
      </rPr>
      <t>(se non occorre indossare abiti da lavoro - camici od altro rispondere molto)</t>
    </r>
  </si>
  <si>
    <t>11.</t>
  </si>
  <si>
    <t>Pianificazione dei compiti</t>
  </si>
  <si>
    <t>Il lavoro è ben organizzato</t>
  </si>
  <si>
    <t>Le risorse strumentali, messe a disposizione dall'azienda, sono adeguate allo svolgimento dei compiti</t>
  </si>
  <si>
    <t>Le risorse umane necessarie allo svolgimento dei compiti sono sufficienti ed adeguate</t>
  </si>
  <si>
    <t>Sei impiegato in modo difforme dalle tue aspettative professionali</t>
  </si>
  <si>
    <t>Capita di lavorare in uno stato di continuo ritardo/arretrato</t>
  </si>
  <si>
    <t>12.</t>
  </si>
  <si>
    <t>Carico di lavoro - ritmo di lavoro</t>
  </si>
  <si>
    <t>I lavoratori hanno autonomia nella esecuzione dei compiti</t>
  </si>
  <si>
    <t>Ci sono variazioni imprevedibili della quantità di lavoro</t>
  </si>
  <si>
    <t>Il lavoro è caratterizzato da alta ripetitività</t>
  </si>
  <si>
    <t>I lavoratori devono prendere decisioni rapide</t>
  </si>
  <si>
    <t>Il lavoro si caratterizza per una elevata responsabilità nei confronti di persone, e/o impianti</t>
  </si>
  <si>
    <t>Il contatto con il pubblico/utenza crea momenti di tensione</t>
  </si>
  <si>
    <t xml:space="preserve"> (se non ha contatti con il pubblico/l'utenza rispondere per niente)</t>
  </si>
  <si>
    <t>Viene chiesto spesso di rinunciare o spostare periodi di ferie per esigenze di lavoro</t>
  </si>
  <si>
    <t>13.</t>
  </si>
  <si>
    <t>Orario di lavoro</t>
  </si>
  <si>
    <t>Viene richiesto spesso di effettuare lavoro straordinario per compensare le carenze organizzative</t>
  </si>
  <si>
    <t>La programmazione dell’orario varia frequentemente</t>
  </si>
  <si>
    <t>E' possibile decidere liberamente le pause di lavoro</t>
  </si>
  <si>
    <t>L'orario di lavoro è sufficiente a svolgere i compiti assegnati</t>
  </si>
  <si>
    <t>REAZIONI</t>
  </si>
  <si>
    <t>Negli ultimi 6 mesi ti è capitato di provare</t>
  </si>
  <si>
    <t>14.</t>
  </si>
  <si>
    <t>Motivazione</t>
  </si>
  <si>
    <t>Disinteresse per il lavoro</t>
  </si>
  <si>
    <t>Sensazione di lavorare meccanicamente, senza coinvolgimento</t>
  </si>
  <si>
    <t>Sensazione di essere sottoutilizzato e/o di fare cose inutili</t>
  </si>
  <si>
    <t>Desiderio di cambiare lavoro o ambiente di lavoro</t>
  </si>
  <si>
    <t>Insofferenza nell'andare al lavoro</t>
  </si>
  <si>
    <t>15.</t>
  </si>
  <si>
    <t>Malessere</t>
  </si>
  <si>
    <t>Mal di testa e difficoltà di Concentrazione</t>
  </si>
  <si>
    <t>Debolezza/affaticamento</t>
  </si>
  <si>
    <t>Insicurezza/paura di fallire</t>
  </si>
  <si>
    <t>Senso di depressione</t>
  </si>
  <si>
    <t>Irritabilità/nervosismo</t>
  </si>
  <si>
    <t>16.</t>
  </si>
  <si>
    <t>Produttivita</t>
  </si>
  <si>
    <t>Lentezza nell'esecuzione dei compiti e/o ritardo nella consegna del lavoro</t>
  </si>
  <si>
    <t>Aumento del numero di errori</t>
  </si>
  <si>
    <t>Maggiore difficoltà di coordinarsi con i colleghi</t>
  </si>
  <si>
    <t>Mancanza di idee, assenza di iniziativa</t>
  </si>
  <si>
    <t>Difficoltà a risolvere i problemi</t>
  </si>
  <si>
    <t>FATTORI PERSONALI</t>
  </si>
  <si>
    <t xml:space="preserve">Nella mia vita privata, ho carichi di cura familiari </t>
  </si>
  <si>
    <t>(es. figli minorenni, genitori anziani non autosufficienti, familiari malati, ecc.)</t>
  </si>
  <si>
    <t>Nel mio lavoro sono previsti turni notturni</t>
  </si>
  <si>
    <t>Nel mio lavoro è previsto il turno domenicale e nei giorni festivi</t>
  </si>
  <si>
    <t>Incontro difficoltà di conciliazione tra tempi di vita e tempi di lavoro</t>
  </si>
  <si>
    <t>Il mio contratto di lavoro è un contratto atipico (precario)</t>
  </si>
  <si>
    <t>Se hai compilato la check list, per visualizzare i risultati</t>
  </si>
  <si>
    <t>cliccca qui</t>
  </si>
  <si>
    <t>Ti chiediamo di partecipare alla sperimentazione inviandoci la check list compilata</t>
  </si>
  <si>
    <t>all'indirizzo e-mail info@rs-ergonomia.com</t>
  </si>
  <si>
    <t>Totale</t>
  </si>
  <si>
    <t>I risultati indicati di seguito sono riferibili alla percezione di chi ha compilato il questionario e</t>
  </si>
  <si>
    <t>sono utilizzabili solo come pre-valutazione indicativa, non rappresentano una misura scientifica.</t>
  </si>
  <si>
    <t>Per realizzare la valutazione approfondita come previsto dalle indicazioni della CCP, occorre</t>
  </si>
  <si>
    <t>analizzare ed elaborare un numero sufficiente di questionari compilati almeno da un campione</t>
  </si>
  <si>
    <t>In questa colonna chi ha compilato il questionario deve indicare le</t>
  </si>
  <si>
    <t>rappresentativo di lavoratori</t>
  </si>
  <si>
    <t>VEDI MANUALE D'USO PER INSERIRE I DATI DEL QUESTIONARIO NELLA MATRICE DEI DATI</t>
  </si>
  <si>
    <t>Misure correttive da adottare.</t>
  </si>
  <si>
    <t>Indice sintetico di rischio</t>
  </si>
  <si>
    <t>Indicare le misure correttive che si ritiene utile adottare</t>
  </si>
  <si>
    <t>Numero di mancate risposte</t>
  </si>
  <si>
    <t>1. Iniziative di formazione e informazione:</t>
  </si>
  <si>
    <t xml:space="preserve">Attenzione oltre 5 mancate risposte </t>
  </si>
  <si>
    <t>per niente</t>
  </si>
  <si>
    <t>poco</t>
  </si>
  <si>
    <t>abbastanza</t>
  </si>
  <si>
    <t>il risultato non può essere considerato attendibile</t>
  </si>
  <si>
    <t>il questionario non può essere utilizzato</t>
  </si>
  <si>
    <t>Indici di rischio &lt;= 40</t>
  </si>
  <si>
    <t>RISCHIO BASSO</t>
  </si>
  <si>
    <t>C'è il rischio di incorrere in incidenti ed infortuni a causa del lavoro che viene effettuato</t>
  </si>
  <si>
    <t xml:space="preserve">Indici di rischio tra &gt;40 e &lt;60  </t>
  </si>
  <si>
    <t>RISCHIO MEDIO</t>
  </si>
  <si>
    <t>Indici di rischio =&gt;60</t>
  </si>
  <si>
    <t>RISCHIO ALTO</t>
  </si>
  <si>
    <t>Assistiamo a numerosi episodi di mancati incidenti</t>
  </si>
  <si>
    <t>Quando l'indice di rischio è medio o alto l'indicatore relativo è da attenzionare</t>
  </si>
  <si>
    <t>2. Analisi organizzativa ed eventuale riprogettazione:</t>
  </si>
  <si>
    <t>Indici di rischio per indicatore</t>
  </si>
  <si>
    <t>Viene chiesto spesso di rinunciare a periodi di ferie per esigenze di lavoro</t>
  </si>
  <si>
    <t xml:space="preserve">Altri eventi sentinella </t>
  </si>
  <si>
    <t>Si verificano diversi casi di personale che fa richieste di trasferimenti ad altri reparti/uffici</t>
  </si>
  <si>
    <t>Si verificano spesso procedimenti/sanzioni disciplinari</t>
  </si>
  <si>
    <t>3. Istituzione di un servizio di ascolto e counseling:</t>
  </si>
  <si>
    <t>Ci sono state istanze giudiziarie per licenziamento/demansionamento</t>
  </si>
  <si>
    <t>Ci sono diversi lavoratori stranieri con una scarsa comprensione della lingua italiana</t>
  </si>
  <si>
    <t>L' organigramma aziendale è conosciuto dai lavoratori</t>
  </si>
  <si>
    <t xml:space="preserve"> 4. Rinforzo della sorveglianza sanitaria:</t>
  </si>
  <si>
    <t xml:space="preserve">I lavoratori sono informati sugli obiettivi aziendali  </t>
  </si>
  <si>
    <t>I lavoratori sono coinvolti nella gestione della sicurezza</t>
  </si>
  <si>
    <t xml:space="preserve">Vengono periodicamente effettuate riunioni/incontri tra titolari/dirigenti e lavoratori </t>
  </si>
  <si>
    <t>Esiste un piano formativo per la crescita professionale dei lavoratori</t>
  </si>
  <si>
    <t>17.</t>
  </si>
  <si>
    <t>Fattori personali</t>
  </si>
  <si>
    <t>Ci sono momenti di comunicazione dell’azienda a tutto il personale</t>
  </si>
  <si>
    <t>NOTA BENE</t>
  </si>
  <si>
    <t>Esiste un codice etico e di comportamento</t>
  </si>
  <si>
    <t xml:space="preserve">controllare la colonna H del foglio “Quest.di gruppo omogeneo”  </t>
  </si>
  <si>
    <t>I lavoratori ricevono adeguato supporto in caso di disagio lavorativo</t>
  </si>
  <si>
    <t xml:space="preserve">se il valore è pari a 75 o superiore </t>
  </si>
  <si>
    <t>5. Adozione di dispositivi di protezione collettivi e individuali</t>
  </si>
  <si>
    <t>il relativo item è da attenzionare</t>
  </si>
  <si>
    <t xml:space="preserve">Accade di frequente che i dirigenti/preposti </t>
  </si>
  <si>
    <t>forniscano informazioni contrastanti circa il lavoro da svolgere</t>
  </si>
  <si>
    <r>
      <t xml:space="preserve">Gli indicatori con valutazioni di rischio medio o alto vanno </t>
    </r>
    <r>
      <rPr>
        <b/>
        <sz val="10"/>
        <rFont val="Arial"/>
        <family val="2"/>
      </rPr>
      <t>attenzionati</t>
    </r>
  </si>
  <si>
    <t>Evoluzione della carriera e certezze occupazionali</t>
  </si>
  <si>
    <t>E' necessario indicare nella colonna G le misure correttive</t>
  </si>
  <si>
    <t>da adottare.</t>
  </si>
  <si>
    <t>6. Altro</t>
  </si>
  <si>
    <t>Le informazioni sulle decisioni aziendali relative al gruppo di lavoro</t>
  </si>
  <si>
    <t xml:space="preserve"> sono comunicate in modo chiaro</t>
  </si>
  <si>
    <t>La direzione/il titolare è attenta ad ascoltare richieste e suggerimenti dei lavoratori</t>
  </si>
  <si>
    <t>Esiste la possibilità di comunicare con il titolare/dirigenti da parte dei lavoratori</t>
  </si>
  <si>
    <t xml:space="preserve">L'azienda fornisce supporto in caso di </t>
  </si>
  <si>
    <t>comportamenti prevaricatori o illeciti da parte dei superiori e dei colleghi</t>
  </si>
  <si>
    <t>I lavoratori sentono generalmente di essere apprezzati da capi, colleghi, collaboratori e clienti</t>
  </si>
  <si>
    <t>Tra colleghi c'è un elevato livello di competizione</t>
  </si>
  <si>
    <t>Con i capi c'è un elevato livello di conflittualità</t>
  </si>
  <si>
    <t>E' possibile effettuare la pausa pasto in luogo adeguato - mensa aziendale</t>
  </si>
  <si>
    <t>La sede di lavoro è facilmente (ed in tempi ragionevoli) raggiungibile</t>
  </si>
  <si>
    <t>con mezzi pubblici e/o messi a disposizione dall'azienda</t>
  </si>
  <si>
    <t>E' possibile, se richiesto, effettuare lavoro part-time verticale/orizzontale</t>
  </si>
  <si>
    <t xml:space="preserve">Lavoro connotato da fatica fisica </t>
  </si>
  <si>
    <t>Lavoro connotato da fatica mentale</t>
  </si>
  <si>
    <t>E' necessario durante il lavoro assumere posizioni disagevoli</t>
  </si>
  <si>
    <t>Ambiente a rischio incendio e scoppio</t>
  </si>
  <si>
    <t>Vengono distribuiti adeguati e confortevoli Dispositivi di Protezione Individuale (DPI) e/o</t>
  </si>
  <si>
    <t>accessori tecnici (es. auricolari per cellulari per chi lo debba utilizzare frequentemente)</t>
  </si>
  <si>
    <r>
      <t xml:space="preserve">Esiste uno spazio spogliatoio </t>
    </r>
    <r>
      <rPr>
        <sz val="8"/>
        <color indexed="8"/>
        <rFont val="Arial"/>
        <family val="2"/>
      </rPr>
      <t>(rispondere solo se occorre indossare abiti da lavoro - camici od altro)</t>
    </r>
  </si>
  <si>
    <t xml:space="preserve">lo spazio a disposizione dei lavoratori è sufficiente, ampio in altezza e superficie </t>
  </si>
  <si>
    <t>da non risultare angusto</t>
  </si>
  <si>
    <t>Il lavoro si svolge in locali sotterranei</t>
  </si>
  <si>
    <t xml:space="preserve">Le risorse strumentali, messe a disposizione dall'azienda, </t>
  </si>
  <si>
    <t>sono adeguate allo svolgimento dei compiti</t>
  </si>
  <si>
    <t>Il lavoro è caratterizzato da alta monotonia</t>
  </si>
  <si>
    <t>Lo svolgimento della mansione richiede di eseguire più compiti contemporaneamente</t>
  </si>
  <si>
    <t>Il contatto con il pubblico crea momenti di tensione</t>
  </si>
  <si>
    <t>Nel lavoro vengono utilizzate macchine e/o attrezzature che possano comportare un alto rischio</t>
  </si>
  <si>
    <t>Il lavoro si caratterizza per una elevata responsabilità</t>
  </si>
  <si>
    <t>Si ricorre spesso al lavoro straordinario</t>
  </si>
  <si>
    <t xml:space="preserve">Ricevi molte telefonate, sms, e-mail di lavoro al di fuori del normale orario lavorativo </t>
  </si>
  <si>
    <t>Punteggio assoluto</t>
  </si>
  <si>
    <t>Val.indicatore</t>
  </si>
  <si>
    <t>Punteggio relativo</t>
  </si>
  <si>
    <t>check list compilate</t>
  </si>
  <si>
    <t>Importa valori</t>
  </si>
  <si>
    <t>Ti chiediamo di partecipare alla sperimentazione inviandoci il file compilato</t>
  </si>
  <si>
    <t>Valore</t>
  </si>
  <si>
    <t>Scost.Dall' ISS</t>
  </si>
  <si>
    <t>Area 1</t>
  </si>
  <si>
    <t>Indicatori aziendali</t>
  </si>
  <si>
    <t>Area 2</t>
  </si>
  <si>
    <t>Contesto del lavoro</t>
  </si>
  <si>
    <t xml:space="preserve">Quando l'indice di rischio è medio o alto </t>
  </si>
  <si>
    <t>l'indicatore relativo è da attenzionare</t>
  </si>
  <si>
    <t>Area 3</t>
  </si>
  <si>
    <t>Contenuto del lavoro</t>
  </si>
  <si>
    <t>Area 4</t>
  </si>
  <si>
    <t>Reazioni</t>
  </si>
  <si>
    <t>Area 5</t>
  </si>
  <si>
    <t>Indice sintetico di stress</t>
  </si>
  <si>
    <t>Tab. 1 – Valutazione soggettiva generale per aree ed indicatori</t>
  </si>
  <si>
    <t>Fig. 1 – Valutazione soggettiva per indicatori</t>
  </si>
</sst>
</file>

<file path=xl/styles.xml><?xml version="1.0" encoding="utf-8"?>
<styleSheet xmlns="http://schemas.openxmlformats.org/spreadsheetml/2006/main">
  <numFmts count="11">
    <numFmt numFmtId="164" formatCode="GENERAL"/>
    <numFmt numFmtId="165" formatCode="DD/MM/YY"/>
    <numFmt numFmtId="166" formatCode="D\ MMMM\ YYYY;@"/>
    <numFmt numFmtId="167" formatCode="@"/>
    <numFmt numFmtId="168" formatCode="HH:MM:SS"/>
    <numFmt numFmtId="169" formatCode="#,##0.00\ ;\-#,##0.00\ ;&quot; -&quot;#\ ;@\ "/>
    <numFmt numFmtId="170" formatCode="0.00"/>
    <numFmt numFmtId="171" formatCode="0.0"/>
    <numFmt numFmtId="172" formatCode="#,##0"/>
    <numFmt numFmtId="173" formatCode="0"/>
    <numFmt numFmtId="174" formatCode="#,##0.00"/>
  </numFmts>
  <fonts count="32">
    <font>
      <sz val="10"/>
      <name val="Arial"/>
      <family val="2"/>
    </font>
    <font>
      <sz val="10"/>
      <color indexed="9"/>
      <name val="Arial"/>
      <family val="2"/>
    </font>
    <font>
      <b/>
      <sz val="16"/>
      <color indexed="9"/>
      <name val="Arial"/>
      <family val="2"/>
    </font>
    <font>
      <b/>
      <sz val="12"/>
      <color indexed="9"/>
      <name val="Arial"/>
      <family val="2"/>
    </font>
    <font>
      <b/>
      <sz val="10"/>
      <color indexed="9"/>
      <name val="Arial"/>
      <family val="2"/>
    </font>
    <font>
      <b/>
      <sz val="12"/>
      <name val="Arial"/>
      <family val="2"/>
    </font>
    <font>
      <b/>
      <sz val="10"/>
      <name val="Arial"/>
      <family val="2"/>
    </font>
    <font>
      <sz val="11"/>
      <color indexed="8"/>
      <name val="Arial"/>
      <family val="2"/>
    </font>
    <font>
      <b/>
      <u val="single"/>
      <sz val="10"/>
      <color indexed="9"/>
      <name val="Arial"/>
      <family val="2"/>
    </font>
    <font>
      <u val="single"/>
      <sz val="10"/>
      <color indexed="12"/>
      <name val="Arial"/>
      <family val="2"/>
    </font>
    <font>
      <b/>
      <sz val="10"/>
      <color indexed="10"/>
      <name val="Arial"/>
      <family val="2"/>
    </font>
    <font>
      <u val="single"/>
      <sz val="10"/>
      <color indexed="9"/>
      <name val="Arial"/>
      <family val="2"/>
    </font>
    <font>
      <b/>
      <u val="single"/>
      <sz val="12"/>
      <color indexed="9"/>
      <name val="Arial"/>
      <family val="2"/>
    </font>
    <font>
      <sz val="9"/>
      <name val="Arial"/>
      <family val="2"/>
    </font>
    <font>
      <b/>
      <sz val="12"/>
      <name val="Times New Roman"/>
      <family val="1"/>
    </font>
    <font>
      <b/>
      <sz val="8"/>
      <name val="Arial"/>
      <family val="2"/>
    </font>
    <font>
      <b/>
      <sz val="8"/>
      <name val="Times New Roman"/>
      <family val="1"/>
    </font>
    <font>
      <b/>
      <sz val="10"/>
      <name val="Times New Roman"/>
      <family val="1"/>
    </font>
    <font>
      <sz val="8"/>
      <name val="Times New Roman"/>
      <family val="1"/>
    </font>
    <font>
      <sz val="8"/>
      <name val="Arial"/>
      <family val="2"/>
    </font>
    <font>
      <sz val="10"/>
      <name val="Times New Roman"/>
      <family val="1"/>
    </font>
    <font>
      <sz val="10"/>
      <name val="Verdana"/>
      <family val="2"/>
    </font>
    <font>
      <sz val="10"/>
      <color indexed="8"/>
      <name val="Arial"/>
      <family val="2"/>
    </font>
    <font>
      <sz val="8"/>
      <color indexed="8"/>
      <name val="Arial"/>
      <family val="2"/>
    </font>
    <font>
      <b/>
      <sz val="10"/>
      <color indexed="8"/>
      <name val="Arial"/>
      <family val="2"/>
    </font>
    <font>
      <sz val="10"/>
      <color indexed="8"/>
      <name val="Times New Roman"/>
      <family val="1"/>
    </font>
    <font>
      <b/>
      <u val="single"/>
      <sz val="14"/>
      <name val="Arial"/>
      <family val="2"/>
    </font>
    <font>
      <b/>
      <u val="single"/>
      <sz val="12"/>
      <name val="Arial"/>
      <family val="2"/>
    </font>
    <font>
      <sz val="10"/>
      <color indexed="10"/>
      <name val="Arial"/>
      <family val="2"/>
    </font>
    <font>
      <sz val="8.5"/>
      <name val="Arial"/>
      <family val="2"/>
    </font>
    <font>
      <b/>
      <sz val="10"/>
      <color indexed="10"/>
      <name val="Times New Roman"/>
      <family val="1"/>
    </font>
    <font>
      <b/>
      <sz val="12"/>
      <color indexed="10"/>
      <name val="Arial"/>
      <family val="2"/>
    </font>
  </fonts>
  <fills count="1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47"/>
        <bgColor indexed="64"/>
      </patternFill>
    </fill>
    <fill>
      <patternFill patternType="solid">
        <fgColor indexed="10"/>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9"/>
        <bgColor indexed="64"/>
      </patternFill>
    </fill>
    <fill>
      <patternFill patternType="solid">
        <fgColor indexed="57"/>
        <bgColor indexed="64"/>
      </patternFill>
    </fill>
    <fill>
      <patternFill patternType="solid">
        <fgColor indexed="41"/>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17"/>
        <bgColor indexed="64"/>
      </patternFill>
    </fill>
  </fills>
  <borders count="12">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style="hair">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 fillId="0" borderId="0" applyNumberFormat="0" applyFill="0" applyBorder="0" applyAlignment="0" applyProtection="0"/>
  </cellStyleXfs>
  <cellXfs count="363">
    <xf numFmtId="164" fontId="0" fillId="0" borderId="0" xfId="0" applyAlignment="1">
      <alignment/>
    </xf>
    <xf numFmtId="164" fontId="0" fillId="0" borderId="0" xfId="0" applyAlignment="1">
      <alignment horizontal="justify" vertical="top" wrapText="1"/>
    </xf>
    <xf numFmtId="164" fontId="0" fillId="2" borderId="0" xfId="0" applyFill="1" applyAlignment="1">
      <alignment/>
    </xf>
    <xf numFmtId="164" fontId="0" fillId="2" borderId="0" xfId="0" applyFill="1" applyAlignment="1">
      <alignment horizontal="justify" vertical="top" wrapText="1"/>
    </xf>
    <xf numFmtId="164" fontId="0" fillId="3" borderId="0" xfId="0" applyFill="1" applyBorder="1" applyAlignment="1">
      <alignment horizontal="justify"/>
    </xf>
    <xf numFmtId="164" fontId="0" fillId="2" borderId="0" xfId="0" applyFill="1" applyBorder="1" applyAlignment="1">
      <alignment/>
    </xf>
    <xf numFmtId="164" fontId="0" fillId="0" borderId="0" xfId="0" applyFill="1" applyAlignment="1">
      <alignment/>
    </xf>
    <xf numFmtId="164" fontId="1" fillId="4" borderId="0" xfId="0" applyFont="1" applyFill="1" applyAlignment="1">
      <alignment horizontal="justify" vertical="top" wrapText="1"/>
    </xf>
    <xf numFmtId="164" fontId="2" fillId="4" borderId="0" xfId="0" applyFont="1" applyFill="1" applyAlignment="1">
      <alignment horizontal="justify" vertical="top" wrapText="1"/>
    </xf>
    <xf numFmtId="164" fontId="1" fillId="4" borderId="0" xfId="0" applyFont="1" applyFill="1" applyBorder="1" applyAlignment="1">
      <alignment horizontal="justify"/>
    </xf>
    <xf numFmtId="164" fontId="3" fillId="4" borderId="0" xfId="0" applyFont="1" applyFill="1" applyAlignment="1">
      <alignment horizontal="justify"/>
    </xf>
    <xf numFmtId="164" fontId="4" fillId="4" borderId="0" xfId="0" applyFont="1" applyFill="1" applyBorder="1" applyAlignment="1">
      <alignment horizontal="justify"/>
    </xf>
    <xf numFmtId="164" fontId="0" fillId="3" borderId="0" xfId="0" applyFill="1" applyAlignment="1">
      <alignment horizontal="justify" vertical="top" wrapText="1"/>
    </xf>
    <xf numFmtId="164" fontId="5" fillId="3" borderId="0" xfId="0" applyFont="1" applyFill="1" applyAlignment="1">
      <alignment horizontal="justify" vertical="top" wrapText="1"/>
    </xf>
    <xf numFmtId="164" fontId="7" fillId="3" borderId="0" xfId="0" applyFont="1" applyFill="1" applyAlignment="1">
      <alignment horizontal="justify" vertical="top" wrapText="1"/>
    </xf>
    <xf numFmtId="164" fontId="8" fillId="4" borderId="0" xfId="20" applyNumberFormat="1" applyFont="1" applyFill="1" applyBorder="1" applyAlignment="1" applyProtection="1">
      <alignment horizontal="center" vertical="center"/>
      <protection/>
    </xf>
    <xf numFmtId="164" fontId="10" fillId="3" borderId="0" xfId="0" applyFont="1" applyFill="1" applyAlignment="1">
      <alignment horizontal="justify" vertical="center"/>
    </xf>
    <xf numFmtId="164" fontId="0" fillId="3" borderId="0" xfId="0" applyFont="1" applyFill="1" applyAlignment="1">
      <alignment horizontal="justify" vertical="top" wrapText="1"/>
    </xf>
    <xf numFmtId="164" fontId="6" fillId="3" borderId="0" xfId="0" applyFont="1" applyFill="1" applyAlignment="1">
      <alignment horizontal="justify" vertical="top" wrapText="1"/>
    </xf>
    <xf numFmtId="164" fontId="6" fillId="3" borderId="0" xfId="0" applyNumberFormat="1" applyFont="1" applyFill="1" applyAlignment="1">
      <alignment horizontal="justify" vertical="top" wrapText="1"/>
    </xf>
    <xf numFmtId="164" fontId="4" fillId="4" borderId="0" xfId="0" applyFont="1" applyFill="1" applyBorder="1" applyAlignment="1">
      <alignment horizontal="center" vertical="center" wrapText="1"/>
    </xf>
    <xf numFmtId="164" fontId="1" fillId="4" borderId="0" xfId="0" applyFont="1" applyFill="1" applyAlignment="1">
      <alignment/>
    </xf>
    <xf numFmtId="164" fontId="11" fillId="4" borderId="0" xfId="20" applyNumberFormat="1" applyFont="1" applyFill="1" applyBorder="1" applyAlignment="1" applyProtection="1">
      <alignment horizontal="center" vertical="center"/>
      <protection/>
    </xf>
    <xf numFmtId="164" fontId="10" fillId="3" borderId="0" xfId="0" applyFont="1" applyFill="1" applyAlignment="1">
      <alignment horizontal="justify" vertical="top" wrapText="1"/>
    </xf>
    <xf numFmtId="164" fontId="1" fillId="4" borderId="0" xfId="0" applyFont="1" applyFill="1" applyBorder="1" applyAlignment="1">
      <alignment vertical="top" wrapText="1"/>
    </xf>
    <xf numFmtId="164" fontId="0" fillId="0" borderId="0" xfId="0" applyFont="1" applyAlignment="1">
      <alignment horizontal="justify"/>
    </xf>
    <xf numFmtId="164" fontId="0" fillId="3" borderId="0" xfId="0" applyFont="1" applyFill="1" applyAlignment="1">
      <alignment horizontal="justify" vertical="top" wrapText="1"/>
    </xf>
    <xf numFmtId="164" fontId="1" fillId="0" borderId="0" xfId="0" applyFont="1" applyAlignment="1">
      <alignment/>
    </xf>
    <xf numFmtId="164" fontId="5" fillId="3" borderId="0" xfId="0" applyFont="1" applyFill="1" applyAlignment="1">
      <alignment horizontal="justify" vertical="top" wrapText="1"/>
    </xf>
    <xf numFmtId="164" fontId="1" fillId="4" borderId="0" xfId="0" applyFont="1" applyFill="1" applyBorder="1" applyAlignment="1">
      <alignment/>
    </xf>
    <xf numFmtId="164" fontId="1" fillId="4" borderId="0" xfId="0" applyFont="1" applyFill="1" applyBorder="1" applyAlignment="1">
      <alignment horizontal="center" vertical="center"/>
    </xf>
    <xf numFmtId="164" fontId="6" fillId="3" borderId="0" xfId="0" applyFont="1" applyFill="1" applyAlignment="1">
      <alignment horizontal="center" vertical="top" wrapText="1"/>
    </xf>
    <xf numFmtId="164" fontId="12" fillId="4" borderId="0" xfId="20" applyNumberFormat="1" applyFont="1" applyFill="1" applyBorder="1" applyAlignment="1" applyProtection="1">
      <alignment horizontal="center" vertical="top" wrapText="1"/>
      <protection/>
    </xf>
    <xf numFmtId="164" fontId="1" fillId="4" borderId="0" xfId="0" applyFont="1" applyFill="1" applyBorder="1" applyAlignment="1">
      <alignment horizontal="center"/>
    </xf>
    <xf numFmtId="164" fontId="3" fillId="4" borderId="0" xfId="0" applyFont="1" applyFill="1" applyBorder="1" applyAlignment="1">
      <alignment horizontal="center"/>
    </xf>
    <xf numFmtId="164" fontId="0" fillId="0" borderId="0" xfId="0" applyFont="1" applyAlignment="1">
      <alignment/>
    </xf>
    <xf numFmtId="164" fontId="0" fillId="2" borderId="0" xfId="0" applyFont="1" applyFill="1" applyAlignment="1">
      <alignment/>
    </xf>
    <xf numFmtId="164" fontId="0" fillId="2" borderId="0" xfId="0" applyFill="1" applyBorder="1" applyAlignment="1">
      <alignment/>
    </xf>
    <xf numFmtId="165" fontId="0" fillId="2" borderId="0" xfId="0" applyNumberFormat="1" applyFill="1" applyAlignment="1">
      <alignment/>
    </xf>
    <xf numFmtId="164" fontId="0" fillId="2" borderId="1" xfId="0" applyFont="1" applyFill="1" applyBorder="1" applyAlignment="1">
      <alignment horizontal="right"/>
    </xf>
    <xf numFmtId="166" fontId="0" fillId="3" borderId="1" xfId="0" applyNumberFormat="1" applyFont="1" applyFill="1" applyBorder="1" applyAlignment="1">
      <alignment horizontal="left"/>
    </xf>
    <xf numFmtId="164" fontId="0" fillId="3" borderId="1" xfId="0" applyFill="1" applyBorder="1" applyAlignment="1">
      <alignment/>
    </xf>
    <xf numFmtId="164" fontId="0" fillId="2" borderId="2" xfId="0" applyFont="1" applyFill="1" applyBorder="1" applyAlignment="1">
      <alignment horizontal="right"/>
    </xf>
    <xf numFmtId="164" fontId="0" fillId="3" borderId="2" xfId="0" applyFill="1" applyBorder="1" applyAlignment="1">
      <alignment/>
    </xf>
    <xf numFmtId="164" fontId="6" fillId="2" borderId="0" xfId="0" applyFont="1" applyFill="1" applyAlignment="1">
      <alignment horizontal="right"/>
    </xf>
    <xf numFmtId="164" fontId="10" fillId="2" borderId="0" xfId="0" applyFont="1" applyFill="1" applyAlignment="1">
      <alignment/>
    </xf>
    <xf numFmtId="164" fontId="6" fillId="2" borderId="0" xfId="0" applyFont="1" applyFill="1" applyAlignment="1">
      <alignment/>
    </xf>
    <xf numFmtId="164" fontId="4" fillId="4" borderId="0" xfId="0" applyFont="1" applyFill="1" applyBorder="1" applyAlignment="1">
      <alignment/>
    </xf>
    <xf numFmtId="164" fontId="4" fillId="4" borderId="0" xfId="0" applyFont="1" applyFill="1" applyAlignment="1">
      <alignment/>
    </xf>
    <xf numFmtId="164" fontId="0" fillId="4" borderId="0" xfId="0" applyFont="1" applyFill="1" applyAlignment="1">
      <alignment/>
    </xf>
    <xf numFmtId="164" fontId="4" fillId="4" borderId="0" xfId="0" applyFont="1" applyFill="1" applyAlignment="1">
      <alignment horizontal="center"/>
    </xf>
    <xf numFmtId="164" fontId="4" fillId="2" borderId="0" xfId="0" applyFont="1" applyFill="1" applyAlignment="1">
      <alignment/>
    </xf>
    <xf numFmtId="164" fontId="1" fillId="2" borderId="0" xfId="0" applyFont="1" applyFill="1" applyAlignment="1">
      <alignment/>
    </xf>
    <xf numFmtId="164" fontId="13" fillId="2" borderId="0" xfId="0" applyFont="1" applyFill="1" applyAlignment="1">
      <alignment/>
    </xf>
    <xf numFmtId="164" fontId="6" fillId="2" borderId="0" xfId="0" applyFont="1" applyFill="1" applyAlignment="1">
      <alignment horizontal="center"/>
    </xf>
    <xf numFmtId="164" fontId="6" fillId="2" borderId="0" xfId="0" applyFont="1" applyFill="1" applyBorder="1" applyAlignment="1">
      <alignment horizontal="center"/>
    </xf>
    <xf numFmtId="167" fontId="14" fillId="2" borderId="0" xfId="0" applyNumberFormat="1" applyFont="1" applyFill="1" applyAlignment="1">
      <alignment vertical="center"/>
    </xf>
    <xf numFmtId="167" fontId="15" fillId="2" borderId="0" xfId="0" applyNumberFormat="1" applyFont="1" applyFill="1" applyAlignment="1">
      <alignment vertical="center"/>
    </xf>
    <xf numFmtId="167" fontId="16" fillId="2" borderId="0" xfId="0" applyNumberFormat="1" applyFont="1" applyFill="1" applyAlignment="1">
      <alignment vertical="center"/>
    </xf>
    <xf numFmtId="164" fontId="17" fillId="2" borderId="1" xfId="0" applyFont="1" applyFill="1" applyBorder="1" applyAlignment="1">
      <alignment horizontal="center" vertical="center"/>
    </xf>
    <xf numFmtId="164" fontId="17" fillId="2" borderId="0" xfId="0" applyFont="1" applyFill="1" applyAlignment="1">
      <alignment horizontal="center" vertical="center"/>
    </xf>
    <xf numFmtId="167" fontId="17" fillId="2" borderId="1" xfId="0" applyNumberFormat="1" applyFont="1" applyFill="1" applyBorder="1" applyAlignment="1">
      <alignment horizontal="center" vertical="center"/>
    </xf>
    <xf numFmtId="164" fontId="17" fillId="2" borderId="0" xfId="0" applyFont="1" applyFill="1" applyAlignment="1">
      <alignment vertical="center"/>
    </xf>
    <xf numFmtId="164" fontId="0" fillId="2" borderId="0" xfId="0" applyFill="1" applyAlignment="1">
      <alignment vertical="center"/>
    </xf>
    <xf numFmtId="164" fontId="0" fillId="5" borderId="0" xfId="0" applyFill="1" applyAlignment="1">
      <alignment/>
    </xf>
    <xf numFmtId="167" fontId="14" fillId="5" borderId="0" xfId="0" applyNumberFormat="1" applyFont="1" applyFill="1" applyAlignment="1">
      <alignment vertical="center"/>
    </xf>
    <xf numFmtId="164" fontId="6" fillId="5" borderId="0" xfId="0" applyFont="1" applyFill="1" applyAlignment="1">
      <alignment/>
    </xf>
    <xf numFmtId="167" fontId="16" fillId="5" borderId="0" xfId="0" applyNumberFormat="1" applyFont="1" applyFill="1" applyAlignment="1">
      <alignment vertical="center"/>
    </xf>
    <xf numFmtId="164" fontId="17" fillId="5" borderId="0" xfId="0" applyFont="1" applyFill="1" applyBorder="1" applyAlignment="1">
      <alignment horizontal="center" vertical="center"/>
    </xf>
    <xf numFmtId="164" fontId="17" fillId="5" borderId="0" xfId="0" applyFont="1" applyFill="1" applyAlignment="1">
      <alignment horizontal="center" vertical="center"/>
    </xf>
    <xf numFmtId="167" fontId="17" fillId="5" borderId="0" xfId="0" applyNumberFormat="1" applyFont="1" applyFill="1" applyBorder="1" applyAlignment="1">
      <alignment horizontal="center" vertical="center"/>
    </xf>
    <xf numFmtId="164" fontId="17" fillId="5" borderId="0" xfId="0" applyFont="1" applyFill="1" applyAlignment="1">
      <alignment vertical="center"/>
    </xf>
    <xf numFmtId="164" fontId="0" fillId="5" borderId="0" xfId="0" applyFill="1" applyAlignment="1">
      <alignment vertical="center"/>
    </xf>
    <xf numFmtId="167" fontId="15" fillId="5" borderId="0" xfId="0" applyNumberFormat="1" applyFont="1" applyFill="1" applyAlignment="1">
      <alignment vertical="center"/>
    </xf>
    <xf numFmtId="164" fontId="15" fillId="6" borderId="0" xfId="0" applyFont="1" applyFill="1" applyAlignment="1">
      <alignment horizontal="center"/>
    </xf>
    <xf numFmtId="164" fontId="15" fillId="2" borderId="0" xfId="0" applyFont="1" applyFill="1" applyAlignment="1">
      <alignment horizontal="center"/>
    </xf>
    <xf numFmtId="164" fontId="15" fillId="2" borderId="0" xfId="0" applyFont="1" applyFill="1" applyAlignment="1">
      <alignment/>
    </xf>
    <xf numFmtId="164" fontId="0" fillId="7" borderId="0" xfId="0" applyFont="1" applyFill="1" applyAlignment="1">
      <alignment/>
    </xf>
    <xf numFmtId="164" fontId="0" fillId="5" borderId="0" xfId="0" applyFont="1" applyFill="1" applyAlignment="1">
      <alignment/>
    </xf>
    <xf numFmtId="167" fontId="17" fillId="5" borderId="0" xfId="0" applyNumberFormat="1" applyFont="1" applyFill="1" applyAlignment="1">
      <alignment horizontal="right" vertical="center"/>
    </xf>
    <xf numFmtId="167" fontId="17" fillId="5" borderId="0" xfId="0" applyNumberFormat="1" applyFont="1" applyFill="1" applyAlignment="1">
      <alignment vertical="center"/>
    </xf>
    <xf numFmtId="164" fontId="6" fillId="6" borderId="0" xfId="0" applyFont="1" applyFill="1" applyAlignment="1">
      <alignment horizontal="center"/>
    </xf>
    <xf numFmtId="167" fontId="16" fillId="5" borderId="0" xfId="0" applyNumberFormat="1" applyFont="1" applyFill="1" applyAlignment="1">
      <alignment horizontal="center" vertical="center"/>
    </xf>
    <xf numFmtId="164" fontId="18" fillId="5" borderId="0" xfId="0" applyFont="1" applyFill="1" applyAlignment="1">
      <alignment horizontal="center" vertical="center"/>
    </xf>
    <xf numFmtId="164" fontId="19" fillId="5" borderId="0" xfId="0" applyFont="1" applyFill="1" applyAlignment="1">
      <alignment vertical="center"/>
    </xf>
    <xf numFmtId="164" fontId="6" fillId="0" borderId="0" xfId="0" applyFont="1" applyAlignment="1">
      <alignment/>
    </xf>
    <xf numFmtId="164" fontId="0" fillId="0" borderId="0" xfId="0" applyNumberFormat="1" applyAlignment="1">
      <alignment/>
    </xf>
    <xf numFmtId="164" fontId="6" fillId="5" borderId="0" xfId="0" applyNumberFormat="1" applyFont="1" applyFill="1" applyAlignment="1">
      <alignment/>
    </xf>
    <xf numFmtId="167" fontId="19" fillId="5" borderId="0" xfId="0" applyNumberFormat="1" applyFont="1" applyFill="1" applyAlignment="1">
      <alignment vertical="center"/>
    </xf>
    <xf numFmtId="164" fontId="20" fillId="5" borderId="0" xfId="0" applyFont="1" applyFill="1" applyAlignment="1">
      <alignment horizontal="right" vertical="center"/>
    </xf>
    <xf numFmtId="167" fontId="18" fillId="5" borderId="0" xfId="0" applyNumberFormat="1" applyFont="1" applyFill="1" applyAlignment="1">
      <alignment vertical="center" wrapText="1"/>
    </xf>
    <xf numFmtId="167" fontId="20" fillId="3" borderId="1" xfId="0" applyNumberFormat="1" applyFont="1" applyFill="1" applyBorder="1" applyAlignment="1">
      <alignment horizontal="center" vertical="center" wrapText="1"/>
    </xf>
    <xf numFmtId="167" fontId="17" fillId="5" borderId="0" xfId="0" applyNumberFormat="1" applyFont="1" applyFill="1" applyAlignment="1">
      <alignment horizontal="center" vertical="center"/>
    </xf>
    <xf numFmtId="167" fontId="19" fillId="5" borderId="0" xfId="0" applyNumberFormat="1" applyFont="1" applyFill="1" applyAlignment="1">
      <alignment vertical="center" wrapText="1"/>
    </xf>
    <xf numFmtId="167" fontId="20" fillId="5" borderId="0" xfId="0" applyNumberFormat="1" applyFont="1" applyFill="1" applyAlignment="1">
      <alignment horizontal="right" vertical="center" wrapText="1"/>
    </xf>
    <xf numFmtId="164" fontId="19" fillId="5" borderId="0" xfId="0" applyNumberFormat="1" applyFont="1" applyFill="1" applyAlignment="1">
      <alignment vertical="center" wrapText="1"/>
    </xf>
    <xf numFmtId="164" fontId="0" fillId="5" borderId="0" xfId="0" applyFill="1" applyAlignment="1">
      <alignment/>
    </xf>
    <xf numFmtId="167" fontId="17" fillId="5" borderId="0" xfId="0" applyNumberFormat="1" applyFont="1" applyFill="1" applyAlignment="1">
      <alignment vertical="center" wrapText="1"/>
    </xf>
    <xf numFmtId="164" fontId="0" fillId="5" borderId="0" xfId="0" applyFont="1" applyFill="1" applyBorder="1" applyAlignment="1">
      <alignment/>
    </xf>
    <xf numFmtId="167" fontId="15" fillId="5" borderId="0" xfId="0" applyNumberFormat="1" applyFont="1" applyFill="1" applyBorder="1" applyAlignment="1">
      <alignment vertical="center"/>
    </xf>
    <xf numFmtId="167" fontId="19" fillId="5" borderId="0" xfId="0" applyNumberFormat="1" applyFont="1" applyFill="1" applyAlignment="1">
      <alignment/>
    </xf>
    <xf numFmtId="167" fontId="0" fillId="5" borderId="0" xfId="0" applyNumberFormat="1" applyFont="1" applyFill="1" applyAlignment="1">
      <alignment vertical="center"/>
    </xf>
    <xf numFmtId="164" fontId="20" fillId="5" borderId="0" xfId="0" applyFont="1" applyFill="1" applyAlignment="1">
      <alignment horizontal="right"/>
    </xf>
    <xf numFmtId="164" fontId="19" fillId="5" borderId="0" xfId="0" applyFont="1" applyFill="1" applyAlignment="1">
      <alignment horizontal="right" vertical="center"/>
    </xf>
    <xf numFmtId="164" fontId="20" fillId="5" borderId="0" xfId="0" applyFont="1" applyFill="1" applyAlignment="1">
      <alignment/>
    </xf>
    <xf numFmtId="164" fontId="18" fillId="5" borderId="0" xfId="0" applyFont="1" applyFill="1" applyAlignment="1">
      <alignment vertical="center"/>
    </xf>
    <xf numFmtId="167" fontId="18" fillId="5" borderId="0" xfId="0" applyNumberFormat="1" applyFont="1" applyFill="1" applyAlignment="1">
      <alignment vertical="center"/>
    </xf>
    <xf numFmtId="167" fontId="0" fillId="5" borderId="0" xfId="0" applyNumberFormat="1" applyFont="1" applyFill="1" applyBorder="1" applyAlignment="1">
      <alignment vertical="center" wrapText="1"/>
    </xf>
    <xf numFmtId="164" fontId="6" fillId="8" borderId="0" xfId="0" applyFont="1" applyFill="1" applyAlignment="1">
      <alignment/>
    </xf>
    <xf numFmtId="167" fontId="19" fillId="8" borderId="0" xfId="0" applyNumberFormat="1" applyFont="1" applyFill="1" applyAlignment="1">
      <alignment vertical="center"/>
    </xf>
    <xf numFmtId="167" fontId="17" fillId="8" borderId="0" xfId="0" applyNumberFormat="1" applyFont="1" applyFill="1" applyAlignment="1">
      <alignment vertical="center"/>
    </xf>
    <xf numFmtId="167" fontId="15" fillId="8" borderId="0" xfId="0" applyNumberFormat="1" applyFont="1" applyFill="1" applyAlignment="1">
      <alignment vertical="center"/>
    </xf>
    <xf numFmtId="167" fontId="16" fillId="8" borderId="0" xfId="0" applyNumberFormat="1" applyFont="1" applyFill="1" applyAlignment="1">
      <alignment vertical="center"/>
    </xf>
    <xf numFmtId="167" fontId="20" fillId="8" borderId="0" xfId="0" applyNumberFormat="1" applyFont="1" applyFill="1" applyAlignment="1">
      <alignment horizontal="center" vertical="center"/>
    </xf>
    <xf numFmtId="164" fontId="18" fillId="8" borderId="0" xfId="0" applyFont="1" applyFill="1" applyAlignment="1">
      <alignment horizontal="center" vertical="center"/>
    </xf>
    <xf numFmtId="164" fontId="19" fillId="8" borderId="0" xfId="0" applyFont="1" applyFill="1" applyAlignment="1">
      <alignment vertical="center"/>
    </xf>
    <xf numFmtId="164" fontId="0" fillId="8" borderId="0" xfId="0" applyFill="1" applyAlignment="1">
      <alignment/>
    </xf>
    <xf numFmtId="164" fontId="0" fillId="8" borderId="0" xfId="0" applyFill="1" applyAlignment="1">
      <alignment/>
    </xf>
    <xf numFmtId="167" fontId="17" fillId="8" borderId="0" xfId="0" applyNumberFormat="1" applyFont="1" applyFill="1" applyAlignment="1">
      <alignment vertical="center" wrapText="1"/>
    </xf>
    <xf numFmtId="164" fontId="10" fillId="0" borderId="0" xfId="0" applyFont="1" applyAlignment="1">
      <alignment/>
    </xf>
    <xf numFmtId="164" fontId="20" fillId="8" borderId="0" xfId="0" applyFont="1" applyFill="1" applyAlignment="1">
      <alignment horizontal="right" vertical="center"/>
    </xf>
    <xf numFmtId="164" fontId="0" fillId="8" borderId="0" xfId="0" applyFont="1" applyFill="1" applyAlignment="1">
      <alignment/>
    </xf>
    <xf numFmtId="167" fontId="18" fillId="8" borderId="0" xfId="0" applyNumberFormat="1" applyFont="1" applyFill="1" applyAlignment="1">
      <alignment vertical="center" wrapText="1"/>
    </xf>
    <xf numFmtId="167" fontId="20" fillId="8" borderId="0" xfId="0" applyNumberFormat="1" applyFont="1" applyFill="1" applyAlignment="1">
      <alignment horizontal="right" vertical="center" wrapText="1"/>
    </xf>
    <xf numFmtId="164" fontId="20" fillId="8" borderId="0" xfId="0" applyFont="1" applyFill="1" applyAlignment="1">
      <alignment/>
    </xf>
    <xf numFmtId="164" fontId="0" fillId="8" borderId="0" xfId="0" applyFont="1" applyFill="1" applyBorder="1" applyAlignment="1">
      <alignment/>
    </xf>
    <xf numFmtId="164" fontId="20" fillId="8" borderId="0" xfId="0" applyFont="1" applyFill="1" applyAlignment="1">
      <alignment horizontal="center" vertical="top" wrapText="1"/>
    </xf>
    <xf numFmtId="167" fontId="0" fillId="8" borderId="0" xfId="0" applyNumberFormat="1" applyFont="1" applyFill="1" applyAlignment="1">
      <alignment vertical="center"/>
    </xf>
    <xf numFmtId="167" fontId="18" fillId="8" borderId="0" xfId="0" applyNumberFormat="1" applyFont="1" applyFill="1" applyAlignment="1">
      <alignment vertical="center"/>
    </xf>
    <xf numFmtId="167" fontId="6" fillId="8" borderId="0" xfId="0" applyNumberFormat="1" applyFont="1" applyFill="1" applyAlignment="1">
      <alignment vertical="center"/>
    </xf>
    <xf numFmtId="167" fontId="20" fillId="8" borderId="1" xfId="0" applyNumberFormat="1" applyFont="1" applyFill="1" applyBorder="1" applyAlignment="1">
      <alignment horizontal="center" vertical="center" wrapText="1"/>
    </xf>
    <xf numFmtId="164" fontId="6" fillId="9" borderId="0" xfId="0" applyFont="1" applyFill="1" applyAlignment="1">
      <alignment/>
    </xf>
    <xf numFmtId="167" fontId="19" fillId="9" borderId="0" xfId="0" applyNumberFormat="1" applyFont="1" applyFill="1" applyAlignment="1">
      <alignment vertical="center"/>
    </xf>
    <xf numFmtId="164" fontId="20" fillId="9" borderId="0" xfId="0" applyFont="1" applyFill="1" applyAlignment="1">
      <alignment horizontal="right" vertical="center"/>
    </xf>
    <xf numFmtId="167" fontId="18" fillId="9" borderId="0" xfId="0" applyNumberFormat="1" applyFont="1" applyFill="1" applyAlignment="1">
      <alignment vertical="center"/>
    </xf>
    <xf numFmtId="167" fontId="20" fillId="9" borderId="0" xfId="0" applyNumberFormat="1" applyFont="1" applyFill="1" applyAlignment="1">
      <alignment horizontal="center" vertical="center"/>
    </xf>
    <xf numFmtId="164" fontId="18" fillId="9" borderId="0" xfId="0" applyFont="1" applyFill="1" applyAlignment="1">
      <alignment horizontal="center" vertical="center"/>
    </xf>
    <xf numFmtId="164" fontId="19" fillId="9" borderId="0" xfId="0" applyFont="1" applyFill="1" applyAlignment="1">
      <alignment vertical="center"/>
    </xf>
    <xf numFmtId="164" fontId="0" fillId="9" borderId="0" xfId="0" applyFill="1" applyAlignment="1">
      <alignment/>
    </xf>
    <xf numFmtId="164" fontId="0" fillId="9" borderId="0" xfId="0" applyFill="1" applyAlignment="1">
      <alignment/>
    </xf>
    <xf numFmtId="167" fontId="0" fillId="9" borderId="0" xfId="0" applyNumberFormat="1" applyFont="1" applyFill="1" applyAlignment="1">
      <alignment vertical="center"/>
    </xf>
    <xf numFmtId="167" fontId="19" fillId="9" borderId="0" xfId="0" applyNumberFormat="1" applyFont="1" applyFill="1" applyAlignment="1">
      <alignment/>
    </xf>
    <xf numFmtId="167" fontId="17" fillId="9" borderId="0" xfId="0" applyNumberFormat="1" applyFont="1" applyFill="1" applyAlignment="1">
      <alignment vertical="center"/>
    </xf>
    <xf numFmtId="164" fontId="0" fillId="9" borderId="0" xfId="0" applyFont="1" applyFill="1" applyAlignment="1">
      <alignment/>
    </xf>
    <xf numFmtId="164" fontId="18" fillId="9" borderId="0" xfId="0" applyFont="1" applyFill="1" applyAlignment="1">
      <alignment vertical="center"/>
    </xf>
    <xf numFmtId="164" fontId="6" fillId="9" borderId="0" xfId="0" applyNumberFormat="1" applyFont="1" applyFill="1" applyAlignment="1">
      <alignment/>
    </xf>
    <xf numFmtId="167" fontId="20" fillId="9" borderId="0" xfId="0" applyNumberFormat="1" applyFont="1" applyFill="1" applyAlignment="1">
      <alignment horizontal="right" vertical="center" wrapText="1"/>
    </xf>
    <xf numFmtId="164" fontId="20" fillId="9" borderId="0" xfId="0" applyFont="1" applyFill="1" applyAlignment="1">
      <alignment/>
    </xf>
    <xf numFmtId="167" fontId="6" fillId="9" borderId="0" xfId="0" applyNumberFormat="1" applyFont="1" applyFill="1" applyAlignment="1">
      <alignment vertical="center"/>
    </xf>
    <xf numFmtId="164" fontId="22" fillId="9" borderId="0" xfId="0" applyFont="1" applyFill="1" applyAlignment="1">
      <alignment/>
    </xf>
    <xf numFmtId="167" fontId="22" fillId="9" borderId="0" xfId="0" applyNumberFormat="1" applyFont="1" applyFill="1" applyBorder="1" applyAlignment="1">
      <alignment vertical="center" wrapText="1"/>
    </xf>
    <xf numFmtId="164" fontId="19" fillId="9" borderId="0" xfId="0" applyFont="1" applyFill="1" applyAlignment="1">
      <alignment horizontal="right" vertical="center"/>
    </xf>
    <xf numFmtId="167" fontId="0" fillId="9" borderId="0" xfId="0" applyNumberFormat="1" applyFont="1" applyFill="1" applyBorder="1" applyAlignment="1">
      <alignment vertical="center" wrapText="1"/>
    </xf>
    <xf numFmtId="167" fontId="20" fillId="3" borderId="0" xfId="0" applyNumberFormat="1" applyFont="1" applyFill="1" applyBorder="1" applyAlignment="1">
      <alignment horizontal="center" vertical="center" wrapText="1"/>
    </xf>
    <xf numFmtId="164" fontId="0" fillId="3" borderId="0" xfId="0" applyFill="1" applyBorder="1" applyAlignment="1">
      <alignment/>
    </xf>
    <xf numFmtId="167" fontId="17" fillId="9" borderId="0" xfId="0" applyNumberFormat="1" applyFont="1" applyFill="1" applyAlignment="1">
      <alignment/>
    </xf>
    <xf numFmtId="164" fontId="20" fillId="9" borderId="0" xfId="0" applyFont="1" applyFill="1" applyAlignment="1">
      <alignment horizontal="right"/>
    </xf>
    <xf numFmtId="164" fontId="18" fillId="9" borderId="0" xfId="0" applyFont="1" applyFill="1" applyAlignment="1">
      <alignment horizontal="right" vertical="center"/>
    </xf>
    <xf numFmtId="164" fontId="0" fillId="9" borderId="0" xfId="0" applyFont="1" applyFill="1" applyAlignment="1">
      <alignment/>
    </xf>
    <xf numFmtId="164" fontId="0" fillId="10" borderId="0" xfId="0" applyFill="1" applyAlignment="1">
      <alignment/>
    </xf>
    <xf numFmtId="167" fontId="19" fillId="10" borderId="0" xfId="0" applyNumberFormat="1" applyFont="1" applyFill="1" applyAlignment="1">
      <alignment/>
    </xf>
    <xf numFmtId="164" fontId="20" fillId="10" borderId="0" xfId="0" applyFont="1" applyFill="1" applyAlignment="1">
      <alignment horizontal="right" vertical="center"/>
    </xf>
    <xf numFmtId="164" fontId="6" fillId="10" borderId="0" xfId="0" applyFont="1" applyFill="1" applyAlignment="1">
      <alignment/>
    </xf>
    <xf numFmtId="164" fontId="20" fillId="10" borderId="0" xfId="0" applyFont="1" applyFill="1" applyAlignment="1">
      <alignment/>
    </xf>
    <xf numFmtId="164" fontId="0" fillId="10" borderId="0" xfId="0" applyFont="1" applyFill="1" applyAlignment="1">
      <alignment/>
    </xf>
    <xf numFmtId="164" fontId="24" fillId="10" borderId="0" xfId="0" applyFont="1" applyFill="1" applyAlignment="1">
      <alignment/>
    </xf>
    <xf numFmtId="168" fontId="17" fillId="10" borderId="0" xfId="0" applyNumberFormat="1" applyFont="1" applyFill="1" applyAlignment="1">
      <alignment horizontal="right" vertical="center"/>
    </xf>
    <xf numFmtId="164" fontId="22" fillId="10" borderId="0" xfId="0" applyFont="1" applyFill="1" applyAlignment="1">
      <alignment/>
    </xf>
    <xf numFmtId="164" fontId="17" fillId="10" borderId="0" xfId="0" applyFont="1" applyFill="1" applyAlignment="1">
      <alignment horizontal="right" vertical="center"/>
    </xf>
    <xf numFmtId="164" fontId="25" fillId="10" borderId="0" xfId="0" applyFont="1" applyFill="1" applyAlignment="1">
      <alignment/>
    </xf>
    <xf numFmtId="164" fontId="0" fillId="11" borderId="0" xfId="0" applyFill="1" applyAlignment="1">
      <alignment/>
    </xf>
    <xf numFmtId="167" fontId="19" fillId="11" borderId="0" xfId="0" applyNumberFormat="1" applyFont="1" applyFill="1" applyAlignment="1">
      <alignment/>
    </xf>
    <xf numFmtId="164" fontId="20" fillId="11" borderId="0" xfId="0" applyFont="1" applyFill="1" applyAlignment="1">
      <alignment horizontal="right" vertical="center"/>
    </xf>
    <xf numFmtId="164" fontId="0" fillId="11" borderId="0" xfId="0" applyFont="1" applyFill="1" applyAlignment="1">
      <alignment/>
    </xf>
    <xf numFmtId="164" fontId="20" fillId="11" borderId="0" xfId="0" applyFont="1" applyFill="1" applyAlignment="1">
      <alignment/>
    </xf>
    <xf numFmtId="164" fontId="0" fillId="12" borderId="0" xfId="0" applyFill="1" applyAlignment="1">
      <alignment/>
    </xf>
    <xf numFmtId="167" fontId="19" fillId="12" borderId="0" xfId="0" applyNumberFormat="1" applyFont="1" applyFill="1" applyAlignment="1">
      <alignment/>
    </xf>
    <xf numFmtId="164" fontId="20" fillId="12" borderId="0" xfId="0" applyFont="1" applyFill="1" applyAlignment="1">
      <alignment horizontal="right" vertical="center"/>
    </xf>
    <xf numFmtId="164" fontId="6" fillId="12" borderId="0" xfId="0" applyFont="1" applyFill="1" applyAlignment="1">
      <alignment/>
    </xf>
    <xf numFmtId="164" fontId="20" fillId="12" borderId="0" xfId="0" applyFont="1" applyFill="1" applyAlignment="1">
      <alignment/>
    </xf>
    <xf numFmtId="164" fontId="0" fillId="12" borderId="0" xfId="0" applyFont="1" applyFill="1" applyAlignment="1">
      <alignment/>
    </xf>
    <xf numFmtId="164" fontId="0" fillId="12" borderId="0" xfId="0" applyFont="1" applyFill="1" applyAlignment="1">
      <alignment/>
    </xf>
    <xf numFmtId="164" fontId="0" fillId="2" borderId="0" xfId="0" applyFill="1" applyAlignment="1">
      <alignment/>
    </xf>
    <xf numFmtId="164" fontId="12" fillId="4" borderId="0" xfId="20" applyNumberFormat="1" applyFont="1" applyFill="1" applyBorder="1" applyAlignment="1" applyProtection="1">
      <alignment horizontal="center"/>
      <protection/>
    </xf>
    <xf numFmtId="164" fontId="19" fillId="2" borderId="0" xfId="0" applyFont="1" applyFill="1" applyAlignment="1">
      <alignment horizontal="center"/>
    </xf>
    <xf numFmtId="169" fontId="0" fillId="0" borderId="0" xfId="15" applyFont="1" applyFill="1" applyBorder="1" applyAlignment="1" applyProtection="1">
      <alignment/>
      <protection/>
    </xf>
    <xf numFmtId="164" fontId="0" fillId="2" borderId="0" xfId="0" applyFont="1" applyFill="1" applyBorder="1" applyAlignment="1">
      <alignment horizontal="justify"/>
    </xf>
    <xf numFmtId="164" fontId="6" fillId="2" borderId="0" xfId="0" applyFont="1" applyFill="1" applyAlignment="1">
      <alignment/>
    </xf>
    <xf numFmtId="164" fontId="6" fillId="2" borderId="0" xfId="0" applyFont="1" applyFill="1" applyBorder="1" applyAlignment="1">
      <alignment horizontal="justify"/>
    </xf>
    <xf numFmtId="164" fontId="26" fillId="2" borderId="0" xfId="0" applyFont="1" applyFill="1" applyAlignment="1">
      <alignment horizontal="center"/>
    </xf>
    <xf numFmtId="164" fontId="10" fillId="0" borderId="0" xfId="0" applyFont="1" applyAlignment="1">
      <alignment horizontal="right"/>
    </xf>
    <xf numFmtId="170" fontId="10" fillId="0" borderId="0" xfId="0" applyNumberFormat="1" applyFont="1" applyAlignment="1">
      <alignment/>
    </xf>
    <xf numFmtId="164" fontId="27" fillId="2" borderId="0" xfId="0" applyFont="1" applyFill="1" applyAlignment="1">
      <alignment horizontal="center"/>
    </xf>
    <xf numFmtId="164" fontId="0" fillId="0" borderId="0" xfId="0" applyFont="1" applyAlignment="1">
      <alignment horizontal="center"/>
    </xf>
    <xf numFmtId="164" fontId="6" fillId="0" borderId="0" xfId="0" applyFont="1" applyFill="1" applyBorder="1" applyAlignment="1">
      <alignment horizontal="center"/>
    </xf>
    <xf numFmtId="164" fontId="6" fillId="9" borderId="2" xfId="0" applyFont="1" applyFill="1" applyBorder="1" applyAlignment="1">
      <alignment/>
    </xf>
    <xf numFmtId="164" fontId="6" fillId="9" borderId="2" xfId="0" applyFont="1" applyFill="1" applyBorder="1" applyAlignment="1">
      <alignment horizontal="center"/>
    </xf>
    <xf numFmtId="164" fontId="28" fillId="9" borderId="2" xfId="0" applyFont="1" applyFill="1" applyBorder="1" applyAlignment="1">
      <alignment/>
    </xf>
    <xf numFmtId="164" fontId="6" fillId="3" borderId="1" xfId="0" applyFont="1" applyFill="1" applyBorder="1" applyAlignment="1">
      <alignment/>
    </xf>
    <xf numFmtId="164" fontId="17" fillId="0" borderId="1" xfId="0" applyFont="1" applyFill="1" applyBorder="1" applyAlignment="1">
      <alignment horizontal="left" textRotation="45"/>
    </xf>
    <xf numFmtId="164" fontId="17" fillId="0" borderId="0" xfId="0" applyFont="1" applyAlignment="1">
      <alignment horizontal="left"/>
    </xf>
    <xf numFmtId="167" fontId="17" fillId="0" borderId="1" xfId="0" applyNumberFormat="1" applyFont="1" applyFill="1" applyBorder="1" applyAlignment="1">
      <alignment horizontal="left" vertical="center" textRotation="45"/>
    </xf>
    <xf numFmtId="164" fontId="17" fillId="0" borderId="0" xfId="0" applyFont="1" applyFill="1" applyAlignment="1">
      <alignment horizontal="left" vertical="center" textRotation="45"/>
    </xf>
    <xf numFmtId="164" fontId="17" fillId="0" borderId="1" xfId="0" applyFont="1" applyFill="1" applyBorder="1" applyAlignment="1">
      <alignment horizontal="left" vertical="center" textRotation="45"/>
    </xf>
    <xf numFmtId="164" fontId="17" fillId="0" borderId="0" xfId="0" applyFont="1" applyFill="1" applyBorder="1" applyAlignment="1">
      <alignment horizontal="left" textRotation="45"/>
    </xf>
    <xf numFmtId="167" fontId="17" fillId="0" borderId="0" xfId="0" applyNumberFormat="1" applyFont="1" applyFill="1" applyBorder="1" applyAlignment="1">
      <alignment horizontal="left" vertical="center" textRotation="45"/>
    </xf>
    <xf numFmtId="164" fontId="17" fillId="0" borderId="0" xfId="0" applyFont="1" applyFill="1" applyBorder="1" applyAlignment="1">
      <alignment horizontal="left" vertical="center" textRotation="45"/>
    </xf>
    <xf numFmtId="164" fontId="28" fillId="9" borderId="2" xfId="0" applyFont="1" applyFill="1" applyBorder="1" applyAlignment="1">
      <alignment/>
    </xf>
    <xf numFmtId="164" fontId="6" fillId="0" borderId="0" xfId="0" applyFont="1" applyFill="1" applyAlignment="1">
      <alignment/>
    </xf>
    <xf numFmtId="167" fontId="15" fillId="0" borderId="0" xfId="0" applyNumberFormat="1" applyFont="1" applyFill="1" applyAlignment="1">
      <alignment vertical="center"/>
    </xf>
    <xf numFmtId="164" fontId="0" fillId="13" borderId="2" xfId="0" applyFont="1" applyFill="1" applyBorder="1" applyAlignment="1">
      <alignment horizontal="center"/>
    </xf>
    <xf numFmtId="164" fontId="0" fillId="13" borderId="2" xfId="0" applyFont="1" applyFill="1" applyBorder="1" applyAlignment="1">
      <alignment/>
    </xf>
    <xf numFmtId="164" fontId="0" fillId="0" borderId="0" xfId="0" applyAlignment="1">
      <alignment horizontal="center"/>
    </xf>
    <xf numFmtId="164" fontId="0" fillId="14" borderId="2" xfId="0" applyFont="1" applyFill="1" applyBorder="1" applyAlignment="1">
      <alignment horizontal="center"/>
    </xf>
    <xf numFmtId="164" fontId="0" fillId="14" borderId="2" xfId="0" applyFont="1" applyFill="1" applyBorder="1" applyAlignment="1">
      <alignment/>
    </xf>
    <xf numFmtId="164" fontId="0" fillId="6" borderId="2" xfId="0" applyFont="1" applyFill="1" applyBorder="1" applyAlignment="1">
      <alignment horizontal="center"/>
    </xf>
    <xf numFmtId="164" fontId="0" fillId="6" borderId="2" xfId="0" applyFont="1" applyFill="1" applyBorder="1" applyAlignment="1">
      <alignment/>
    </xf>
    <xf numFmtId="164" fontId="0" fillId="0" borderId="0" xfId="0" applyFont="1" applyFill="1" applyAlignment="1">
      <alignment/>
    </xf>
    <xf numFmtId="164" fontId="6" fillId="7" borderId="2" xfId="0" applyFont="1" applyFill="1" applyBorder="1" applyAlignment="1">
      <alignment horizontal="center"/>
    </xf>
    <xf numFmtId="167" fontId="17" fillId="5" borderId="2" xfId="0" applyNumberFormat="1" applyFont="1" applyFill="1" applyBorder="1" applyAlignment="1">
      <alignment vertical="center"/>
    </xf>
    <xf numFmtId="164" fontId="6" fillId="5" borderId="2" xfId="0" applyFont="1" applyFill="1" applyBorder="1" applyAlignment="1">
      <alignment/>
    </xf>
    <xf numFmtId="164" fontId="0" fillId="5" borderId="2" xfId="0" applyFill="1" applyBorder="1" applyAlignment="1">
      <alignment/>
    </xf>
    <xf numFmtId="170" fontId="10" fillId="5" borderId="2" xfId="0" applyNumberFormat="1" applyFont="1" applyFill="1" applyBorder="1" applyAlignment="1">
      <alignment/>
    </xf>
    <xf numFmtId="170" fontId="0" fillId="0" borderId="0" xfId="0" applyNumberFormat="1" applyAlignment="1">
      <alignment/>
    </xf>
    <xf numFmtId="167" fontId="17" fillId="5" borderId="2" xfId="0" applyNumberFormat="1" applyFont="1" applyFill="1" applyBorder="1" applyAlignment="1">
      <alignment vertical="center" wrapText="1"/>
    </xf>
    <xf numFmtId="167" fontId="17" fillId="8" borderId="2" xfId="0" applyNumberFormat="1" applyFont="1" applyFill="1" applyBorder="1" applyAlignment="1">
      <alignment vertical="center" wrapText="1"/>
    </xf>
    <xf numFmtId="164" fontId="6" fillId="8" borderId="2" xfId="0" applyFont="1" applyFill="1" applyBorder="1" applyAlignment="1">
      <alignment/>
    </xf>
    <xf numFmtId="164" fontId="0" fillId="8" borderId="2" xfId="0" applyFill="1" applyBorder="1" applyAlignment="1">
      <alignment/>
    </xf>
    <xf numFmtId="170" fontId="10" fillId="8" borderId="2" xfId="0" applyNumberFormat="1" applyFont="1" applyFill="1" applyBorder="1" applyAlignment="1">
      <alignment/>
    </xf>
    <xf numFmtId="167" fontId="17" fillId="8" borderId="2" xfId="0" applyNumberFormat="1" applyFont="1" applyFill="1" applyBorder="1" applyAlignment="1">
      <alignment vertical="center"/>
    </xf>
    <xf numFmtId="167" fontId="17" fillId="9" borderId="2" xfId="0" applyNumberFormat="1" applyFont="1" applyFill="1" applyBorder="1" applyAlignment="1">
      <alignment vertical="center"/>
    </xf>
    <xf numFmtId="164" fontId="0" fillId="9" borderId="2" xfId="0" applyFill="1" applyBorder="1" applyAlignment="1">
      <alignment/>
    </xf>
    <xf numFmtId="170" fontId="10" fillId="9" borderId="2" xfId="0" applyNumberFormat="1" applyFont="1" applyFill="1" applyBorder="1" applyAlignment="1">
      <alignment/>
    </xf>
    <xf numFmtId="167" fontId="6" fillId="9" borderId="2" xfId="0" applyNumberFormat="1" applyFont="1" applyFill="1" applyBorder="1" applyAlignment="1">
      <alignment vertical="center"/>
    </xf>
    <xf numFmtId="167" fontId="17" fillId="9" borderId="2" xfId="0" applyNumberFormat="1" applyFont="1" applyFill="1" applyBorder="1" applyAlignment="1">
      <alignment/>
    </xf>
    <xf numFmtId="167" fontId="0" fillId="0" borderId="0" xfId="0" applyNumberFormat="1" applyFont="1" applyFill="1" applyBorder="1" applyAlignment="1">
      <alignment vertical="center" wrapText="1"/>
    </xf>
    <xf numFmtId="167" fontId="17" fillId="13" borderId="2" xfId="0" applyNumberFormat="1" applyFont="1" applyFill="1" applyBorder="1" applyAlignment="1">
      <alignment/>
    </xf>
    <xf numFmtId="164" fontId="24" fillId="13" borderId="2" xfId="0" applyFont="1" applyFill="1" applyBorder="1" applyAlignment="1">
      <alignment/>
    </xf>
    <xf numFmtId="164" fontId="0" fillId="13" borderId="2" xfId="0" applyFill="1" applyBorder="1" applyAlignment="1">
      <alignment/>
    </xf>
    <xf numFmtId="170" fontId="10" fillId="13" borderId="2" xfId="0" applyNumberFormat="1" applyFont="1" applyFill="1" applyBorder="1" applyAlignment="1">
      <alignment/>
    </xf>
    <xf numFmtId="164" fontId="0" fillId="13" borderId="0" xfId="0" applyFill="1" applyAlignment="1">
      <alignment/>
    </xf>
    <xf numFmtId="170" fontId="0" fillId="13" borderId="0" xfId="0" applyNumberFormat="1" applyFill="1" applyAlignment="1">
      <alignment/>
    </xf>
    <xf numFmtId="164" fontId="6" fillId="13" borderId="2" xfId="0" applyFont="1" applyFill="1" applyBorder="1" applyAlignment="1">
      <alignment/>
    </xf>
    <xf numFmtId="167" fontId="6" fillId="12" borderId="2" xfId="0" applyNumberFormat="1" applyFont="1" applyFill="1" applyBorder="1" applyAlignment="1">
      <alignment/>
    </xf>
    <xf numFmtId="164" fontId="0" fillId="12" borderId="2" xfId="0" applyFont="1" applyFill="1" applyBorder="1" applyAlignment="1">
      <alignment/>
    </xf>
    <xf numFmtId="170" fontId="10" fillId="12" borderId="2" xfId="0" applyNumberFormat="1" applyFont="1" applyFill="1" applyBorder="1" applyAlignment="1">
      <alignment/>
    </xf>
    <xf numFmtId="164" fontId="6" fillId="15" borderId="3" xfId="0" applyFont="1" applyFill="1" applyBorder="1" applyAlignment="1">
      <alignment/>
    </xf>
    <xf numFmtId="164" fontId="0" fillId="15" borderId="4" xfId="0" applyFill="1" applyBorder="1" applyAlignment="1">
      <alignment/>
    </xf>
    <xf numFmtId="164" fontId="0" fillId="15" borderId="5" xfId="0" applyFill="1" applyBorder="1" applyAlignment="1">
      <alignment/>
    </xf>
    <xf numFmtId="164" fontId="0" fillId="15" borderId="6" xfId="0" applyFill="1" applyBorder="1" applyAlignment="1">
      <alignment/>
    </xf>
    <xf numFmtId="164" fontId="0" fillId="15" borderId="0" xfId="0" applyFill="1" applyBorder="1" applyAlignment="1">
      <alignment/>
    </xf>
    <xf numFmtId="164" fontId="0" fillId="15" borderId="7" xfId="0" applyFill="1" applyBorder="1" applyAlignment="1">
      <alignment/>
    </xf>
    <xf numFmtId="164" fontId="6" fillId="15" borderId="6" xfId="0" applyFont="1" applyFill="1" applyBorder="1" applyAlignment="1">
      <alignment/>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15" borderId="2" xfId="0" applyFont="1" applyFill="1" applyBorder="1" applyAlignment="1">
      <alignment/>
    </xf>
    <xf numFmtId="164" fontId="28" fillId="8" borderId="0" xfId="0" applyFont="1" applyFill="1" applyAlignment="1">
      <alignment/>
    </xf>
    <xf numFmtId="164" fontId="29" fillId="0" borderId="0" xfId="0" applyFont="1" applyAlignment="1">
      <alignment/>
    </xf>
    <xf numFmtId="164" fontId="19" fillId="0" borderId="0" xfId="0" applyFont="1" applyFill="1" applyAlignment="1">
      <alignment horizontal="center"/>
    </xf>
    <xf numFmtId="171" fontId="0" fillId="0" borderId="0" xfId="0" applyNumberFormat="1" applyAlignment="1">
      <alignment/>
    </xf>
    <xf numFmtId="170" fontId="0" fillId="2" borderId="0" xfId="0" applyNumberFormat="1" applyFill="1" applyAlignment="1">
      <alignment/>
    </xf>
    <xf numFmtId="172" fontId="19" fillId="2" borderId="0" xfId="0" applyNumberFormat="1" applyFont="1" applyFill="1" applyAlignment="1">
      <alignment horizontal="right"/>
    </xf>
    <xf numFmtId="167" fontId="19" fillId="7" borderId="0" xfId="0" applyNumberFormat="1" applyFont="1" applyFill="1" applyBorder="1" applyAlignment="1">
      <alignment horizontal="center"/>
    </xf>
    <xf numFmtId="164" fontId="19" fillId="7" borderId="0" xfId="0" applyFont="1" applyFill="1" applyAlignment="1">
      <alignment horizontal="center"/>
    </xf>
    <xf numFmtId="164" fontId="0" fillId="2" borderId="0" xfId="0" applyFont="1" applyFill="1" applyAlignment="1">
      <alignment horizontal="right"/>
    </xf>
    <xf numFmtId="164" fontId="0" fillId="2" borderId="0" xfId="0" applyFill="1" applyAlignment="1">
      <alignment horizontal="center"/>
    </xf>
    <xf numFmtId="173" fontId="5" fillId="2" borderId="2" xfId="0" applyNumberFormat="1" applyFont="1" applyFill="1" applyBorder="1" applyAlignment="1">
      <alignment horizontal="center" textRotation="45"/>
    </xf>
    <xf numFmtId="173" fontId="5" fillId="2" borderId="0" xfId="0" applyNumberFormat="1" applyFont="1" applyFill="1" applyAlignment="1">
      <alignment horizontal="center"/>
    </xf>
    <xf numFmtId="173" fontId="15" fillId="0" borderId="0" xfId="0" applyNumberFormat="1" applyFont="1" applyAlignment="1">
      <alignment horizontal="center"/>
    </xf>
    <xf numFmtId="170" fontId="6" fillId="5" borderId="0" xfId="0" applyNumberFormat="1" applyFont="1" applyFill="1" applyAlignment="1">
      <alignment vertical="center"/>
    </xf>
    <xf numFmtId="170" fontId="6" fillId="5" borderId="0" xfId="0" applyNumberFormat="1" applyFont="1" applyFill="1" applyAlignment="1">
      <alignment horizontal="center"/>
    </xf>
    <xf numFmtId="164" fontId="0" fillId="16" borderId="0" xfId="0" applyFont="1" applyFill="1" applyAlignment="1">
      <alignment/>
    </xf>
    <xf numFmtId="164" fontId="17" fillId="16" borderId="0" xfId="0" applyFont="1" applyFill="1" applyBorder="1" applyAlignment="1">
      <alignment horizontal="center" vertical="center"/>
    </xf>
    <xf numFmtId="173" fontId="16" fillId="5" borderId="0" xfId="0" applyNumberFormat="1" applyFont="1" applyFill="1" applyBorder="1" applyAlignment="1">
      <alignment horizontal="center" vertical="center"/>
    </xf>
    <xf numFmtId="170" fontId="17" fillId="5" borderId="0" xfId="0" applyNumberFormat="1" applyFont="1" applyFill="1" applyBorder="1" applyAlignment="1">
      <alignment horizontal="center" vertical="center"/>
    </xf>
    <xf numFmtId="174" fontId="30" fillId="5" borderId="0" xfId="0" applyNumberFormat="1" applyFont="1" applyFill="1" applyBorder="1" applyAlignment="1">
      <alignment horizontal="right" vertical="center" indent="3"/>
    </xf>
    <xf numFmtId="170" fontId="10" fillId="5" borderId="0" xfId="0" applyNumberFormat="1" applyFont="1" applyFill="1" applyAlignment="1">
      <alignment horizontal="center"/>
    </xf>
    <xf numFmtId="164" fontId="0" fillId="7" borderId="0" xfId="0" applyFill="1" applyAlignment="1">
      <alignment/>
    </xf>
    <xf numFmtId="167" fontId="16" fillId="16" borderId="0" xfId="0" applyNumberFormat="1" applyFont="1" applyFill="1" applyAlignment="1">
      <alignment horizontal="center" vertical="center"/>
    </xf>
    <xf numFmtId="170" fontId="16" fillId="5" borderId="0" xfId="0" applyNumberFormat="1" applyFont="1" applyFill="1" applyAlignment="1">
      <alignment horizontal="center" vertical="center"/>
    </xf>
    <xf numFmtId="174" fontId="19" fillId="7" borderId="0" xfId="0" applyNumberFormat="1" applyFont="1" applyFill="1" applyAlignment="1">
      <alignment horizontal="right" vertical="center" indent="3"/>
    </xf>
    <xf numFmtId="174" fontId="0" fillId="7" borderId="0" xfId="0" applyNumberFormat="1" applyFill="1" applyAlignment="1">
      <alignment horizontal="center"/>
    </xf>
    <xf numFmtId="170" fontId="20" fillId="16" borderId="1" xfId="0" applyNumberFormat="1" applyFont="1" applyFill="1" applyBorder="1" applyAlignment="1">
      <alignment horizontal="center" vertical="center" wrapText="1"/>
    </xf>
    <xf numFmtId="170" fontId="20" fillId="3" borderId="1" xfId="0" applyNumberFormat="1" applyFont="1" applyFill="1" applyBorder="1" applyAlignment="1">
      <alignment horizontal="center" vertical="center" wrapText="1"/>
    </xf>
    <xf numFmtId="170" fontId="17" fillId="16" borderId="0" xfId="0" applyNumberFormat="1" applyFont="1" applyFill="1" applyAlignment="1">
      <alignment horizontal="center" vertical="center"/>
    </xf>
    <xf numFmtId="170" fontId="17" fillId="5" borderId="0" xfId="0" applyNumberFormat="1" applyFont="1" applyFill="1" applyAlignment="1">
      <alignment horizontal="center" vertical="center"/>
    </xf>
    <xf numFmtId="170" fontId="20" fillId="16" borderId="0" xfId="0" applyNumberFormat="1" applyFont="1" applyFill="1" applyAlignment="1">
      <alignment horizontal="center" vertical="center"/>
    </xf>
    <xf numFmtId="170" fontId="20" fillId="8" borderId="0" xfId="0" applyNumberFormat="1" applyFont="1" applyFill="1" applyAlignment="1">
      <alignment horizontal="center" vertical="center"/>
    </xf>
    <xf numFmtId="170" fontId="6" fillId="8" borderId="0" xfId="0" applyNumberFormat="1" applyFont="1" applyFill="1" applyAlignment="1">
      <alignment vertical="center"/>
    </xf>
    <xf numFmtId="170" fontId="6" fillId="8" borderId="0" xfId="0" applyNumberFormat="1" applyFont="1" applyFill="1" applyAlignment="1">
      <alignment horizontal="center"/>
    </xf>
    <xf numFmtId="174" fontId="30" fillId="8" borderId="0" xfId="0" applyNumberFormat="1" applyFont="1" applyFill="1" applyBorder="1" applyAlignment="1">
      <alignment horizontal="right" vertical="center" indent="3"/>
    </xf>
    <xf numFmtId="170" fontId="10" fillId="8" borderId="0" xfId="0" applyNumberFormat="1" applyFont="1" applyFill="1" applyAlignment="1">
      <alignment horizontal="center"/>
    </xf>
    <xf numFmtId="167" fontId="19" fillId="7" borderId="0" xfId="0" applyNumberFormat="1" applyFont="1" applyFill="1" applyAlignment="1">
      <alignment vertical="center"/>
    </xf>
    <xf numFmtId="170" fontId="20" fillId="16" borderId="0" xfId="0" applyNumberFormat="1" applyFont="1" applyFill="1" applyAlignment="1">
      <alignment horizontal="center" vertical="top" wrapText="1"/>
    </xf>
    <xf numFmtId="170" fontId="20" fillId="8" borderId="0" xfId="0" applyNumberFormat="1" applyFont="1" applyFill="1" applyAlignment="1">
      <alignment horizontal="center" vertical="top" wrapText="1"/>
    </xf>
    <xf numFmtId="170" fontId="6" fillId="9" borderId="0" xfId="0" applyNumberFormat="1" applyFont="1" applyFill="1" applyAlignment="1">
      <alignment vertical="center"/>
    </xf>
    <xf numFmtId="170" fontId="6" fillId="9" borderId="0" xfId="0" applyNumberFormat="1" applyFont="1" applyFill="1" applyAlignment="1">
      <alignment horizontal="center"/>
    </xf>
    <xf numFmtId="170" fontId="20" fillId="9" borderId="0" xfId="0" applyNumberFormat="1" applyFont="1" applyFill="1" applyAlignment="1">
      <alignment horizontal="center" vertical="center"/>
    </xf>
    <xf numFmtId="174" fontId="30" fillId="9" borderId="0" xfId="0" applyNumberFormat="1" applyFont="1" applyFill="1" applyBorder="1" applyAlignment="1">
      <alignment horizontal="right" vertical="center" indent="3"/>
    </xf>
    <xf numFmtId="170" fontId="10" fillId="9" borderId="0" xfId="0" applyNumberFormat="1" applyFont="1" applyFill="1" applyAlignment="1">
      <alignment horizontal="center"/>
    </xf>
    <xf numFmtId="170" fontId="20" fillId="16" borderId="0" xfId="0" applyNumberFormat="1" applyFont="1" applyFill="1" applyAlignment="1">
      <alignment/>
    </xf>
    <xf numFmtId="170" fontId="20" fillId="9" borderId="0" xfId="0" applyNumberFormat="1" applyFont="1" applyFill="1" applyAlignment="1">
      <alignment/>
    </xf>
    <xf numFmtId="170" fontId="6" fillId="10" borderId="0" xfId="0" applyNumberFormat="1" applyFont="1" applyFill="1" applyAlignment="1">
      <alignment/>
    </xf>
    <xf numFmtId="170" fontId="20" fillId="10" borderId="0" xfId="0" applyNumberFormat="1" applyFont="1" applyFill="1" applyAlignment="1">
      <alignment/>
    </xf>
    <xf numFmtId="174" fontId="30" fillId="10" borderId="0" xfId="0" applyNumberFormat="1" applyFont="1" applyFill="1" applyBorder="1" applyAlignment="1">
      <alignment horizontal="right" vertical="center" indent="3"/>
    </xf>
    <xf numFmtId="170" fontId="10" fillId="10" borderId="0" xfId="0" applyNumberFormat="1" applyFont="1" applyFill="1" applyAlignment="1">
      <alignment horizontal="center"/>
    </xf>
    <xf numFmtId="174" fontId="30" fillId="12" borderId="0" xfId="0" applyNumberFormat="1" applyFont="1" applyFill="1" applyBorder="1" applyAlignment="1">
      <alignment horizontal="right" vertical="center" indent="3"/>
    </xf>
    <xf numFmtId="170" fontId="10" fillId="12" borderId="0" xfId="0" applyNumberFormat="1" applyFont="1" applyFill="1" applyAlignment="1">
      <alignment horizontal="center"/>
    </xf>
    <xf numFmtId="170" fontId="20" fillId="12" borderId="0" xfId="0" applyNumberFormat="1" applyFont="1" applyFill="1" applyAlignment="1">
      <alignment/>
    </xf>
    <xf numFmtId="170" fontId="10" fillId="7" borderId="0" xfId="0" applyNumberFormat="1" applyFont="1" applyFill="1" applyAlignment="1">
      <alignment/>
    </xf>
    <xf numFmtId="164" fontId="0" fillId="0" borderId="11" xfId="0" applyFont="1" applyBorder="1" applyAlignment="1">
      <alignment/>
    </xf>
    <xf numFmtId="164" fontId="0" fillId="0" borderId="2" xfId="0" applyFont="1" applyBorder="1" applyAlignment="1">
      <alignment/>
    </xf>
    <xf numFmtId="164" fontId="0" fillId="0" borderId="2" xfId="0" applyFont="1" applyBorder="1" applyAlignment="1">
      <alignment horizontal="justify"/>
    </xf>
    <xf numFmtId="170" fontId="0" fillId="0" borderId="8" xfId="0" applyNumberFormat="1" applyBorder="1" applyAlignment="1">
      <alignment horizontal="center"/>
    </xf>
    <xf numFmtId="164" fontId="0" fillId="5" borderId="2" xfId="0" applyFont="1" applyFill="1" applyBorder="1" applyAlignment="1">
      <alignment/>
    </xf>
    <xf numFmtId="170" fontId="0" fillId="5" borderId="2" xfId="0" applyNumberFormat="1" applyFont="1" applyFill="1" applyBorder="1" applyAlignment="1">
      <alignment/>
    </xf>
    <xf numFmtId="167" fontId="0" fillId="0" borderId="0" xfId="0" applyNumberFormat="1" applyFont="1" applyAlignment="1">
      <alignment horizontal="right"/>
    </xf>
    <xf numFmtId="170" fontId="0" fillId="0" borderId="2" xfId="0" applyNumberFormat="1" applyBorder="1" applyAlignment="1">
      <alignment/>
    </xf>
    <xf numFmtId="167" fontId="0" fillId="8" borderId="2" xfId="0" applyNumberFormat="1" applyFont="1" applyFill="1" applyBorder="1" applyAlignment="1">
      <alignment/>
    </xf>
    <xf numFmtId="170" fontId="0" fillId="8" borderId="2" xfId="0" applyNumberFormat="1" applyFont="1" applyFill="1" applyBorder="1" applyAlignment="1">
      <alignment/>
    </xf>
    <xf numFmtId="164" fontId="0" fillId="8" borderId="2" xfId="0" applyFont="1" applyFill="1" applyBorder="1" applyAlignment="1">
      <alignment/>
    </xf>
    <xf numFmtId="167" fontId="0" fillId="9" borderId="2" xfId="0" applyNumberFormat="1" applyFont="1" applyFill="1" applyBorder="1" applyAlignment="1">
      <alignment/>
    </xf>
    <xf numFmtId="170" fontId="0" fillId="9" borderId="2" xfId="0" applyNumberFormat="1" applyFont="1" applyFill="1" applyBorder="1" applyAlignment="1">
      <alignment/>
    </xf>
    <xf numFmtId="167" fontId="0" fillId="0" borderId="0" xfId="0" applyNumberFormat="1" applyFont="1" applyAlignment="1">
      <alignment/>
    </xf>
    <xf numFmtId="164" fontId="0" fillId="9" borderId="2" xfId="0" applyFont="1" applyFill="1" applyBorder="1" applyAlignment="1">
      <alignment/>
    </xf>
    <xf numFmtId="167" fontId="0" fillId="9" borderId="2" xfId="0" applyNumberFormat="1" applyFont="1" applyFill="1" applyBorder="1" applyAlignment="1">
      <alignment vertical="center"/>
    </xf>
    <xf numFmtId="167" fontId="0" fillId="17" borderId="2" xfId="0" applyNumberFormat="1" applyFont="1" applyFill="1" applyBorder="1" applyAlignment="1">
      <alignment/>
    </xf>
    <xf numFmtId="164" fontId="6" fillId="17" borderId="2" xfId="0" applyFont="1" applyFill="1" applyBorder="1" applyAlignment="1">
      <alignment/>
    </xf>
    <xf numFmtId="170" fontId="0" fillId="17" borderId="2" xfId="0" applyNumberFormat="1" applyFont="1" applyFill="1" applyBorder="1" applyAlignment="1">
      <alignment/>
    </xf>
    <xf numFmtId="167" fontId="0" fillId="0" borderId="0" xfId="0" applyNumberFormat="1" applyAlignment="1">
      <alignment/>
    </xf>
    <xf numFmtId="164" fontId="22" fillId="17" borderId="2" xfId="0" applyFont="1" applyFill="1" applyBorder="1" applyAlignment="1">
      <alignment/>
    </xf>
    <xf numFmtId="164" fontId="0" fillId="17" borderId="2" xfId="0" applyFont="1" applyFill="1" applyBorder="1" applyAlignment="1">
      <alignment/>
    </xf>
    <xf numFmtId="167" fontId="0" fillId="12" borderId="2" xfId="0" applyNumberFormat="1" applyFont="1" applyFill="1" applyBorder="1" applyAlignment="1">
      <alignment/>
    </xf>
    <xf numFmtId="164" fontId="6" fillId="12" borderId="2" xfId="0" applyFont="1" applyFill="1" applyBorder="1" applyAlignment="1">
      <alignment/>
    </xf>
    <xf numFmtId="170" fontId="0" fillId="12" borderId="2" xfId="0" applyNumberFormat="1" applyFont="1" applyFill="1" applyBorder="1" applyAlignment="1">
      <alignment/>
    </xf>
    <xf numFmtId="167" fontId="6" fillId="0" borderId="2" xfId="0" applyNumberFormat="1" applyFont="1" applyBorder="1" applyAlignment="1">
      <alignment/>
    </xf>
    <xf numFmtId="170" fontId="0" fillId="0" borderId="2" xfId="0" applyNumberFormat="1" applyFont="1" applyBorder="1" applyAlignment="1">
      <alignment/>
    </xf>
    <xf numFmtId="164" fontId="31" fillId="0" borderId="2" xfId="0" applyFont="1" applyBorder="1" applyAlignment="1">
      <alignment/>
    </xf>
    <xf numFmtId="170" fontId="31" fillId="0" borderId="2" xfId="0" applyNumberFormat="1" applyFont="1" applyBorder="1" applyAlignment="1">
      <alignment horizontal="center"/>
    </xf>
    <xf numFmtId="164" fontId="0" fillId="0" borderId="0" xfId="0" applyFont="1" applyFill="1" applyBorder="1" applyAlignment="1">
      <alignment horizontal="center"/>
    </xf>
    <xf numFmtId="164" fontId="0" fillId="0" borderId="0" xfId="0" applyFont="1" applyFill="1" applyBorder="1" applyAlignment="1">
      <alignment/>
    </xf>
    <xf numFmtId="164" fontId="0" fillId="0" borderId="0" xfId="0" applyFont="1" applyFill="1" applyBorder="1" applyAlignment="1">
      <alignment horizontal="justify"/>
    </xf>
    <xf numFmtId="167" fontId="0" fillId="0" borderId="0" xfId="0" applyNumberFormat="1" applyFont="1" applyFill="1" applyBorder="1" applyAlignment="1">
      <alignment horizontal="right"/>
    </xf>
    <xf numFmtId="170" fontId="0" fillId="0" borderId="0" xfId="0" applyNumberFormat="1" applyFill="1" applyBorder="1" applyAlignment="1">
      <alignment/>
    </xf>
    <xf numFmtId="164" fontId="6" fillId="0" borderId="0" xfId="0" applyFont="1" applyFill="1" applyBorder="1" applyAlignment="1">
      <alignment horizontal="left"/>
    </xf>
    <xf numFmtId="170" fontId="6" fillId="0" borderId="0" xfId="0" applyNumberFormat="1" applyFont="1" applyFill="1" applyBorder="1" applyAlignment="1">
      <alignment horizontal="center"/>
    </xf>
    <xf numFmtId="164" fontId="6" fillId="0" borderId="0" xfId="0" applyFont="1" applyFill="1" applyBorder="1" applyAlignment="1">
      <alignment/>
    </xf>
    <xf numFmtId="167" fontId="17" fillId="0" borderId="0" xfId="0" applyNumberFormat="1" applyFont="1" applyFill="1" applyBorder="1" applyAlignment="1">
      <alignment vertical="center" wrapText="1"/>
    </xf>
    <xf numFmtId="167" fontId="20" fillId="0" borderId="0" xfId="0" applyNumberFormat="1" applyFont="1" applyFill="1" applyBorder="1" applyAlignment="1">
      <alignment horizontal="justify" vertical="center" wrapText="1"/>
    </xf>
    <xf numFmtId="170" fontId="20" fillId="0" borderId="0" xfId="0" applyNumberFormat="1" applyFont="1" applyFill="1" applyBorder="1" applyAlignment="1">
      <alignment horizontal="justify" vertical="center" wrapText="1"/>
    </xf>
    <xf numFmtId="164" fontId="20" fillId="0" borderId="0" xfId="0" applyFont="1" applyFill="1" applyBorder="1" applyAlignment="1">
      <alignment horizontal="justify" vertical="center"/>
    </xf>
    <xf numFmtId="164" fontId="20" fillId="0" borderId="0" xfId="0" applyFont="1" applyFill="1" applyBorder="1" applyAlignment="1">
      <alignment horizontal="justify"/>
    </xf>
    <xf numFmtId="167" fontId="20" fillId="0" borderId="0" xfId="0" applyNumberFormat="1" applyFont="1" applyFill="1" applyBorder="1" applyAlignment="1">
      <alignment horizontal="justify" vertical="center"/>
    </xf>
    <xf numFmtId="167" fontId="20" fillId="0" borderId="0" xfId="0" applyNumberFormat="1" applyFont="1" applyFill="1" applyBorder="1" applyAlignment="1">
      <alignment horizontal="justify" vertical="center"/>
    </xf>
    <xf numFmtId="167" fontId="17" fillId="0" borderId="0" xfId="0" applyNumberFormat="1" applyFont="1" applyFill="1" applyBorder="1" applyAlignment="1">
      <alignment vertical="center"/>
    </xf>
    <xf numFmtId="164" fontId="20" fillId="0" borderId="0" xfId="0" applyFont="1" applyFill="1" applyBorder="1" applyAlignment="1">
      <alignment horizontal="justify" vertical="top" wrapText="1"/>
    </xf>
    <xf numFmtId="167" fontId="17" fillId="0" borderId="0" xfId="0" applyNumberFormat="1" applyFont="1" applyFill="1" applyBorder="1" applyAlignment="1">
      <alignment/>
    </xf>
    <xf numFmtId="164" fontId="0" fillId="0" borderId="0" xfId="0" applyFill="1" applyAlignment="1">
      <alignment horizontal="justify"/>
    </xf>
    <xf numFmtId="164" fontId="0" fillId="0" borderId="0" xfId="0" applyFill="1" applyAlignment="1">
      <alignment horizontal="left"/>
    </xf>
    <xf numFmtId="164" fontId="0" fillId="0" borderId="0" xfId="0" applyFill="1" applyAlignment="1">
      <alignment horizontal="center"/>
    </xf>
    <xf numFmtId="164" fontId="0" fillId="0" borderId="0" xfId="0" applyFill="1" applyBorder="1" applyAlignment="1">
      <alignment/>
    </xf>
    <xf numFmtId="170" fontId="0" fillId="0" borderId="0" xfId="0" applyNumberFormat="1" applyFill="1" applyBorder="1" applyAlignment="1">
      <alignment horizontal="center"/>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5C8526"/>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66"/>
      <rgbColor rgb="0099CC00"/>
      <rgbColor rgb="00FFCC00"/>
      <rgbColor rgb="00FF9900"/>
      <rgbColor rgb="00FF6633"/>
      <rgbColor rgb="00666699"/>
      <rgbColor rgb="00B3B3B3"/>
      <rgbColor rgb="0000458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Elaborazioni!$A$31:$A$31</c:f>
            </c:strRef>
          </c:tx>
          <c:spPr>
            <a:solidFill>
              <a:srgbClr val="00458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(Elaborazioni!$B$7:$B$8,Elaborazioni!$B$10:$B$15,Elaborazioni!$B$17:$B$21,Elaborazioni!$B$23:$B$25,Elaborazioni!$B$27:$B$27)</c:f>
              <c:strCache/>
            </c:strRef>
          </c:cat>
          <c:val>
            <c:numRef>
              <c:f>(Elaborazioni!$C$7:$C$8,Elaborazioni!$C$10:$C$15,Elaborazioni!$C$17:$C$21,Elaborazioni!$C$23:$C$25,Elaborazioni!$C$27:$C$27)</c:f>
              <c:numCache/>
            </c:numRef>
          </c:val>
        </c:ser>
        <c:gapWidth val="100"/>
        <c:axId val="40071673"/>
        <c:axId val="25100738"/>
      </c:barChart>
      <c:catAx>
        <c:axId val="40071673"/>
        <c:scaling>
          <c:orientation val="minMax"/>
        </c:scaling>
        <c:axPos val="b"/>
        <c:delete val="0"/>
        <c:numFmt formatCode="General" sourceLinked="1"/>
        <c:majorTickMark val="out"/>
        <c:minorTickMark val="none"/>
        <c:tickLblPos val="nextTo"/>
        <c:spPr>
          <a:ln w="3175">
            <a:solidFill>
              <a:srgbClr val="B3B3B3"/>
            </a:solidFill>
          </a:ln>
        </c:spPr>
        <c:txPr>
          <a:bodyPr vert="horz" rot="-2700000"/>
          <a:lstStyle/>
          <a:p>
            <a:pPr>
              <a:defRPr lang="en-US" cap="none" sz="800" b="0" i="0" u="none" baseline="0">
                <a:solidFill>
                  <a:srgbClr val="000000"/>
                </a:solidFill>
                <a:latin typeface="Arial"/>
                <a:ea typeface="Arial"/>
                <a:cs typeface="Arial"/>
              </a:defRPr>
            </a:pPr>
          </a:p>
        </c:txPr>
        <c:crossAx val="25100738"/>
        <c:crossesAt val="0"/>
        <c:auto val="1"/>
        <c:lblOffset val="100"/>
        <c:noMultiLvlLbl val="0"/>
      </c:catAx>
      <c:valAx>
        <c:axId val="25100738"/>
        <c:scaling>
          <c:orientation val="minMax"/>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latin typeface="Arial"/>
                <a:ea typeface="Arial"/>
                <a:cs typeface="Arial"/>
              </a:defRPr>
            </a:pPr>
          </a:p>
        </c:txPr>
        <c:crossAx val="40071673"/>
        <c:crossesAt val="1"/>
        <c:crossBetween val="between"/>
        <c:dispUnits/>
      </c:valAx>
      <c:spPr>
        <a:noFill/>
        <a:ln w="3175">
          <a:solidFill>
            <a:srgbClr val="B3B3B3"/>
          </a:solid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1838325</xdr:colOff>
      <xdr:row>66</xdr:row>
      <xdr:rowOff>38100</xdr:rowOff>
    </xdr:from>
    <xdr:to>
      <xdr:col>1</xdr:col>
      <xdr:colOff>4162425</xdr:colOff>
      <xdr:row>68</xdr:row>
      <xdr:rowOff>133350</xdr:rowOff>
    </xdr:to>
    <xdr:pic>
      <xdr:nvPicPr>
        <xdr:cNvPr id="1" name="Picture 3"/>
        <xdr:cNvPicPr preferRelativeResize="1">
          <a:picLocks noChangeAspect="1"/>
        </xdr:cNvPicPr>
      </xdr:nvPicPr>
      <xdr:blipFill>
        <a:blip r:embed="rId1"/>
        <a:stretch>
          <a:fillRect/>
        </a:stretch>
      </xdr:blipFill>
      <xdr:spPr>
        <a:xfrm>
          <a:off x="2019300" y="22574250"/>
          <a:ext cx="2324100" cy="419100"/>
        </a:xfrm>
        <a:prstGeom prst="rect">
          <a:avLst/>
        </a:prstGeom>
        <a:blipFill>
          <a:blip r:embed=""/>
          <a:srcRect/>
          <a:stretch>
            <a:fillRect/>
          </a:stretch>
        </a:blipFill>
        <a:ln w="9525" cmpd="sng">
          <a:noFill/>
        </a:ln>
      </xdr:spPr>
    </xdr:pic>
    <xdr:clientData/>
  </xdr:twoCellAnchor>
  <xdr:twoCellAnchor>
    <xdr:from>
      <xdr:col>1</xdr:col>
      <xdr:colOff>1838325</xdr:colOff>
      <xdr:row>65</xdr:row>
      <xdr:rowOff>57150</xdr:rowOff>
    </xdr:from>
    <xdr:to>
      <xdr:col>1</xdr:col>
      <xdr:colOff>4171950</xdr:colOff>
      <xdr:row>67</xdr:row>
      <xdr:rowOff>142875</xdr:rowOff>
    </xdr:to>
    <xdr:pic>
      <xdr:nvPicPr>
        <xdr:cNvPr id="2" name="Picture 3"/>
        <xdr:cNvPicPr preferRelativeResize="1">
          <a:picLocks noChangeAspect="1"/>
        </xdr:cNvPicPr>
      </xdr:nvPicPr>
      <xdr:blipFill>
        <a:blip r:embed="rId2"/>
        <a:stretch>
          <a:fillRect/>
        </a:stretch>
      </xdr:blipFill>
      <xdr:spPr>
        <a:xfrm>
          <a:off x="2019300" y="22431375"/>
          <a:ext cx="2333625" cy="4095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37</xdr:row>
      <xdr:rowOff>9525</xdr:rowOff>
    </xdr:from>
    <xdr:to>
      <xdr:col>7</xdr:col>
      <xdr:colOff>171450</xdr:colOff>
      <xdr:row>65</xdr:row>
      <xdr:rowOff>114300</xdr:rowOff>
    </xdr:to>
    <xdr:graphicFrame>
      <xdr:nvGraphicFramePr>
        <xdr:cNvPr id="1" name="Chart 1"/>
        <xdr:cNvGraphicFramePr/>
      </xdr:nvGraphicFramePr>
      <xdr:xfrm>
        <a:off x="523875" y="6000750"/>
        <a:ext cx="7200900" cy="4638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s-ergonomia.com/stress-lavoro-correlato/" TargetMode="External" /><Relationship Id="rId2" Type="http://schemas.openxmlformats.org/officeDocument/2006/relationships/hyperlink" Target="http://www.rs-ergonomia.com/stress-lavoro-correlato/" TargetMode="External" /><Relationship Id="rId3" Type="http://schemas.openxmlformats.org/officeDocument/2006/relationships/hyperlink" Target="mailto:info@rs-ergonomia.com?subject=Sperimentazione%20SLC" TargetMode="External" /><Relationship Id="rId4" Type="http://schemas.openxmlformats.org/officeDocument/2006/relationships/hyperlink" Target="mailto:info@rs-ergonomia.com?subject=Sperimentazione%20SLC" TargetMode="External" /><Relationship Id="rId5" Type="http://schemas.openxmlformats.org/officeDocument/2006/relationships/hyperlink" Target="mailto:info@rs-ergonomia.com" TargetMode="External" /><Relationship Id="rId6" Type="http://schemas.openxmlformats.org/officeDocument/2006/relationships/hyperlink" Target="mailto:info@rs-ergonomia.com" TargetMode="Externa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info@rs-ergonomia.com?subject=Sperimentazione%2020SLC"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info@rs-ergonomia.com?subject=Sperimentazione%2020SLC"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71"/>
  <sheetViews>
    <sheetView tabSelected="1" workbookViewId="0" topLeftCell="A1">
      <selection activeCell="B73" sqref="B73"/>
    </sheetView>
  </sheetViews>
  <sheetFormatPr defaultColWidth="9.140625" defaultRowHeight="12.75"/>
  <cols>
    <col min="1" max="1" width="2.7109375" style="0" customWidth="1"/>
    <col min="2" max="2" width="108.57421875" style="1" customWidth="1"/>
    <col min="3" max="3" width="2.8515625" style="0" customWidth="1"/>
    <col min="5" max="5" width="12.7109375" style="0" customWidth="1"/>
  </cols>
  <sheetData>
    <row r="1" spans="1:6" ht="12.75">
      <c r="A1" s="2"/>
      <c r="B1" s="3"/>
      <c r="C1" s="2"/>
      <c r="D1" s="2"/>
      <c r="E1" s="2"/>
      <c r="F1" s="2"/>
    </row>
    <row r="2" spans="1:6" ht="12.75">
      <c r="A2" s="2"/>
      <c r="B2" s="3"/>
      <c r="C2" s="2"/>
      <c r="D2" s="2"/>
      <c r="E2" s="2"/>
      <c r="F2" s="2"/>
    </row>
    <row r="3" spans="1:9" ht="12.75">
      <c r="A3" s="2"/>
      <c r="B3" s="4"/>
      <c r="C3" s="5"/>
      <c r="D3" s="5"/>
      <c r="E3" s="5"/>
      <c r="F3" s="5"/>
      <c r="G3" s="6"/>
      <c r="H3" s="6"/>
      <c r="I3" s="6"/>
    </row>
    <row r="4" spans="1:6" ht="12.75">
      <c r="A4" s="2"/>
      <c r="C4" s="2"/>
      <c r="D4" s="2"/>
      <c r="E4" s="2"/>
      <c r="F4" s="2"/>
    </row>
    <row r="5" spans="1:6" ht="12.75">
      <c r="A5" s="2"/>
      <c r="B5" s="7"/>
      <c r="C5" s="2"/>
      <c r="D5" s="2"/>
      <c r="E5" s="2"/>
      <c r="F5" s="2"/>
    </row>
    <row r="6" spans="1:6" ht="12.75">
      <c r="A6" s="2"/>
      <c r="B6" s="8" t="s">
        <v>0</v>
      </c>
      <c r="C6" s="2"/>
      <c r="D6" s="2"/>
      <c r="E6" s="2"/>
      <c r="F6" s="2"/>
    </row>
    <row r="7" spans="1:6" ht="12.75">
      <c r="A7" s="2"/>
      <c r="B7" s="9"/>
      <c r="C7" s="2"/>
      <c r="D7" s="2"/>
      <c r="E7" s="2"/>
      <c r="F7" s="2"/>
    </row>
    <row r="8" spans="1:6" ht="12.75">
      <c r="A8" s="2"/>
      <c r="B8" s="10" t="s">
        <v>1</v>
      </c>
      <c r="C8" s="2"/>
      <c r="D8" s="2"/>
      <c r="E8" s="2"/>
      <c r="F8" s="2"/>
    </row>
    <row r="9" spans="1:6" ht="12.75">
      <c r="A9" s="2"/>
      <c r="B9" s="11" t="s">
        <v>2</v>
      </c>
      <c r="C9" s="2"/>
      <c r="D9" s="2"/>
      <c r="E9" s="2"/>
      <c r="F9" s="2"/>
    </row>
    <row r="10" spans="1:6" ht="12.75">
      <c r="A10" s="2"/>
      <c r="B10" s="11" t="s">
        <v>3</v>
      </c>
      <c r="C10" s="2"/>
      <c r="D10" s="2"/>
      <c r="E10" s="2"/>
      <c r="F10" s="2"/>
    </row>
    <row r="11" spans="1:6" ht="12.75">
      <c r="A11" s="2"/>
      <c r="B11" s="9"/>
      <c r="C11" s="2"/>
      <c r="D11" s="2"/>
      <c r="E11" s="2"/>
      <c r="F11" s="2"/>
    </row>
    <row r="12" spans="1:6" ht="12.75">
      <c r="A12" s="2"/>
      <c r="B12" s="12"/>
      <c r="C12" s="2"/>
      <c r="D12" s="2"/>
      <c r="E12" s="2"/>
      <c r="F12" s="2"/>
    </row>
    <row r="13" spans="1:6" ht="12.75">
      <c r="A13" s="2"/>
      <c r="B13" s="13" t="s">
        <v>4</v>
      </c>
      <c r="C13" s="2"/>
      <c r="D13" s="2"/>
      <c r="E13" s="2"/>
      <c r="F13" s="2"/>
    </row>
    <row r="14" spans="1:6" ht="12.75">
      <c r="A14" s="2"/>
      <c r="B14" s="12" t="s">
        <v>5</v>
      </c>
      <c r="C14" s="2"/>
      <c r="D14" s="2"/>
      <c r="E14" s="2"/>
      <c r="F14" s="2"/>
    </row>
    <row r="15" spans="1:6" ht="12.75">
      <c r="A15" s="2"/>
      <c r="B15" s="12" t="s">
        <v>6</v>
      </c>
      <c r="C15" s="2"/>
      <c r="D15" s="2"/>
      <c r="E15" s="2"/>
      <c r="F15" s="2"/>
    </row>
    <row r="16" spans="1:6" ht="12.75">
      <c r="A16" s="2"/>
      <c r="B16" s="12" t="s">
        <v>7</v>
      </c>
      <c r="C16" s="2"/>
      <c r="D16" s="2"/>
      <c r="E16" s="2"/>
      <c r="F16" s="2"/>
    </row>
    <row r="17" spans="1:6" ht="47.25" customHeight="1">
      <c r="A17" s="2"/>
      <c r="B17" s="14" t="s">
        <v>8</v>
      </c>
      <c r="C17" s="2"/>
      <c r="D17" s="15" t="s">
        <v>9</v>
      </c>
      <c r="E17" s="15"/>
      <c r="F17" s="2"/>
    </row>
    <row r="18" spans="1:6" ht="40.5" customHeight="1">
      <c r="A18" s="2"/>
      <c r="B18" s="14" t="s">
        <v>10</v>
      </c>
      <c r="C18" s="2"/>
      <c r="D18" s="2"/>
      <c r="E18" s="2"/>
      <c r="F18" s="2"/>
    </row>
    <row r="19" spans="1:6" ht="12.75">
      <c r="A19" s="2"/>
      <c r="B19" s="12"/>
      <c r="C19" s="2"/>
      <c r="D19" s="2"/>
      <c r="E19" s="2"/>
      <c r="F19" s="2"/>
    </row>
    <row r="20" spans="1:6" ht="12.75">
      <c r="A20" s="2"/>
      <c r="B20" s="12"/>
      <c r="C20" s="2"/>
      <c r="D20" s="2"/>
      <c r="E20" s="2"/>
      <c r="F20" s="2"/>
    </row>
    <row r="21" spans="1:6" ht="12.75">
      <c r="A21" s="2"/>
      <c r="B21" s="13" t="s">
        <v>11</v>
      </c>
      <c r="C21" s="2"/>
      <c r="D21" s="2"/>
      <c r="E21" s="2"/>
      <c r="F21" s="2"/>
    </row>
    <row r="22" spans="1:6" ht="111.75" customHeight="1">
      <c r="A22" s="2"/>
      <c r="B22" s="12" t="s">
        <v>12</v>
      </c>
      <c r="C22" s="2"/>
      <c r="D22" s="2"/>
      <c r="E22" s="2"/>
      <c r="F22" s="2"/>
    </row>
    <row r="23" spans="1:6" ht="78.75" customHeight="1">
      <c r="A23" s="2"/>
      <c r="B23" s="12" t="s">
        <v>13</v>
      </c>
      <c r="C23" s="2"/>
      <c r="D23" s="2"/>
      <c r="E23" s="2"/>
      <c r="F23" s="2"/>
    </row>
    <row r="24" spans="1:6" ht="61.5" customHeight="1">
      <c r="A24" s="2"/>
      <c r="B24" s="12" t="s">
        <v>14</v>
      </c>
      <c r="C24" s="2"/>
      <c r="D24" s="2"/>
      <c r="E24" s="2"/>
      <c r="F24" s="2"/>
    </row>
    <row r="25" spans="1:6" ht="54.75" customHeight="1">
      <c r="A25" s="2"/>
      <c r="B25" s="12" t="s">
        <v>15</v>
      </c>
      <c r="C25" s="2"/>
      <c r="D25" s="2"/>
      <c r="E25" s="2"/>
      <c r="F25" s="2"/>
    </row>
    <row r="26" spans="1:6" ht="83.25" customHeight="1">
      <c r="A26" s="2"/>
      <c r="B26" s="12" t="s">
        <v>16</v>
      </c>
      <c r="C26" s="2"/>
      <c r="D26" s="2"/>
      <c r="E26" s="2"/>
      <c r="F26" s="2"/>
    </row>
    <row r="27" spans="1:6" ht="12.75">
      <c r="A27" s="2"/>
      <c r="B27" s="12"/>
      <c r="C27" s="2"/>
      <c r="D27" s="2"/>
      <c r="E27" s="2"/>
      <c r="F27" s="2"/>
    </row>
    <row r="28" spans="1:6" ht="12.75">
      <c r="A28" s="2"/>
      <c r="B28" s="16" t="s">
        <v>17</v>
      </c>
      <c r="C28" s="2"/>
      <c r="D28" s="2"/>
      <c r="E28" s="2"/>
      <c r="F28" s="2"/>
    </row>
    <row r="29" spans="1:6" ht="90" customHeight="1">
      <c r="A29" s="2"/>
      <c r="B29" s="12" t="s">
        <v>18</v>
      </c>
      <c r="C29" s="2"/>
      <c r="D29" s="2"/>
      <c r="E29" s="2"/>
      <c r="F29" s="2"/>
    </row>
    <row r="30" spans="1:6" ht="12.75">
      <c r="A30" s="2"/>
      <c r="B30" s="12"/>
      <c r="C30" s="2"/>
      <c r="D30" s="2"/>
      <c r="E30" s="2"/>
      <c r="F30" s="2"/>
    </row>
    <row r="31" spans="1:6" ht="12.75">
      <c r="A31" s="2"/>
      <c r="B31" s="13" t="s">
        <v>19</v>
      </c>
      <c r="C31" s="2"/>
      <c r="D31" s="2"/>
      <c r="E31" s="2"/>
      <c r="F31" s="2"/>
    </row>
    <row r="32" spans="1:6" ht="61.5" customHeight="1">
      <c r="A32" s="2"/>
      <c r="B32" s="17" t="s">
        <v>20</v>
      </c>
      <c r="C32" s="2"/>
      <c r="D32" s="15" t="s">
        <v>9</v>
      </c>
      <c r="E32" s="15"/>
      <c r="F32" s="2"/>
    </row>
    <row r="33" spans="1:6" ht="16.5" customHeight="1">
      <c r="A33" s="2"/>
      <c r="B33" s="18" t="s">
        <v>21</v>
      </c>
      <c r="C33" s="2"/>
      <c r="D33" s="2"/>
      <c r="E33" s="2"/>
      <c r="F33" s="2"/>
    </row>
    <row r="34" spans="1:6" ht="73.5" customHeight="1">
      <c r="A34" s="2"/>
      <c r="B34" s="19" t="s">
        <v>22</v>
      </c>
      <c r="C34" s="20" t="s">
        <v>23</v>
      </c>
      <c r="D34" s="20"/>
      <c r="E34" s="20"/>
      <c r="F34" s="20"/>
    </row>
    <row r="35" spans="1:6" ht="33.75" customHeight="1">
      <c r="A35" s="2"/>
      <c r="B35" s="19" t="s">
        <v>24</v>
      </c>
      <c r="C35" s="21"/>
      <c r="D35" s="22" t="s">
        <v>25</v>
      </c>
      <c r="E35" s="22"/>
      <c r="F35" s="22"/>
    </row>
    <row r="36" spans="1:6" ht="32.25" customHeight="1">
      <c r="A36" s="2"/>
      <c r="B36" s="12" t="s">
        <v>26</v>
      </c>
      <c r="C36" s="2"/>
      <c r="D36" s="2"/>
      <c r="E36" s="2"/>
      <c r="F36" s="2"/>
    </row>
    <row r="37" spans="1:6" ht="42.75" customHeight="1">
      <c r="A37" s="2"/>
      <c r="B37" s="23" t="s">
        <v>27</v>
      </c>
      <c r="C37" s="2"/>
      <c r="D37" s="2"/>
      <c r="E37" s="2"/>
      <c r="F37" s="2"/>
    </row>
    <row r="38" spans="1:6" ht="56.25" customHeight="1">
      <c r="A38" s="2"/>
      <c r="B38" s="18" t="s">
        <v>28</v>
      </c>
      <c r="C38" s="2"/>
      <c r="D38" s="2"/>
      <c r="E38" s="2"/>
      <c r="F38" s="2"/>
    </row>
    <row r="39" spans="1:6" ht="12.75">
      <c r="A39" s="2"/>
      <c r="B39" s="18" t="s">
        <v>29</v>
      </c>
      <c r="C39" s="2"/>
      <c r="D39" s="2"/>
      <c r="E39" s="2"/>
      <c r="F39" s="2"/>
    </row>
    <row r="40" spans="1:6" ht="12.75">
      <c r="A40" s="2"/>
      <c r="B40" s="18" t="s">
        <v>30</v>
      </c>
      <c r="C40" s="2"/>
      <c r="D40" s="2"/>
      <c r="E40" s="2"/>
      <c r="F40" s="2"/>
    </row>
    <row r="41" spans="1:6" ht="12.75">
      <c r="A41" s="2"/>
      <c r="B41" s="18" t="s">
        <v>31</v>
      </c>
      <c r="C41" s="2"/>
      <c r="D41" s="2"/>
      <c r="E41" s="2"/>
      <c r="F41" s="2"/>
    </row>
    <row r="42" spans="1:6" ht="12.75">
      <c r="A42" s="2"/>
      <c r="B42" s="18" t="s">
        <v>32</v>
      </c>
      <c r="C42" s="2"/>
      <c r="D42" s="2"/>
      <c r="E42" s="2"/>
      <c r="F42" s="2"/>
    </row>
    <row r="43" spans="1:6" ht="12.75">
      <c r="A43" s="2"/>
      <c r="B43" s="18" t="s">
        <v>33</v>
      </c>
      <c r="C43" s="2"/>
      <c r="D43" s="2"/>
      <c r="E43" s="2"/>
      <c r="F43" s="2"/>
    </row>
    <row r="44" spans="1:6" ht="12.75">
      <c r="A44" s="2"/>
      <c r="B44" s="18" t="s">
        <v>34</v>
      </c>
      <c r="C44" s="2"/>
      <c r="D44" s="2"/>
      <c r="E44" s="2"/>
      <c r="F44" s="2"/>
    </row>
    <row r="45" spans="1:6" ht="18.75" customHeight="1">
      <c r="A45" s="2"/>
      <c r="B45" s="18" t="s">
        <v>35</v>
      </c>
      <c r="C45" s="2"/>
      <c r="D45" s="2"/>
      <c r="E45" s="2"/>
      <c r="F45" s="2"/>
    </row>
    <row r="46" spans="1:6" ht="11.25" customHeight="1">
      <c r="A46" s="2"/>
      <c r="B46" s="18"/>
      <c r="C46" s="2"/>
      <c r="D46" s="2"/>
      <c r="E46" s="2"/>
      <c r="F46" s="2"/>
    </row>
    <row r="47" spans="1:6" ht="15.75" customHeight="1">
      <c r="A47" s="2"/>
      <c r="B47" s="13" t="s">
        <v>36</v>
      </c>
      <c r="C47" s="2"/>
      <c r="D47" s="2"/>
      <c r="E47" s="2"/>
      <c r="F47" s="2"/>
    </row>
    <row r="48" spans="1:6" ht="50.25" customHeight="1">
      <c r="A48" s="2"/>
      <c r="B48" s="17" t="s">
        <v>37</v>
      </c>
      <c r="C48" s="2"/>
      <c r="D48" s="24" t="s">
        <v>38</v>
      </c>
      <c r="E48" s="24"/>
      <c r="F48" s="24"/>
    </row>
    <row r="49" spans="1:6" ht="61.5" customHeight="1">
      <c r="A49" s="2"/>
      <c r="B49" s="17" t="s">
        <v>39</v>
      </c>
      <c r="C49" s="2"/>
      <c r="D49" s="22" t="s">
        <v>25</v>
      </c>
      <c r="E49" s="22"/>
      <c r="F49" s="22"/>
    </row>
    <row r="50" spans="1:6" ht="27" customHeight="1">
      <c r="A50" s="2"/>
      <c r="B50" s="17" t="s">
        <v>40</v>
      </c>
      <c r="C50" s="2"/>
      <c r="D50" s="2"/>
      <c r="E50" s="2"/>
      <c r="F50" s="2"/>
    </row>
    <row r="51" spans="1:6" ht="25.5" customHeight="1">
      <c r="A51" s="2"/>
      <c r="B51" s="25" t="s">
        <v>41</v>
      </c>
      <c r="C51" s="2"/>
      <c r="D51" s="2"/>
      <c r="E51" s="2"/>
      <c r="F51" s="2"/>
    </row>
    <row r="52" spans="1:6" ht="28.5" customHeight="1">
      <c r="A52" s="2"/>
      <c r="B52" s="12" t="s">
        <v>42</v>
      </c>
      <c r="C52" s="2"/>
      <c r="D52" s="2"/>
      <c r="E52" s="2"/>
      <c r="F52" s="2"/>
    </row>
    <row r="53" spans="1:6" ht="12.75">
      <c r="A53" s="2"/>
      <c r="B53" s="17"/>
      <c r="C53" s="2"/>
      <c r="D53" s="2"/>
      <c r="E53" s="2"/>
      <c r="F53" s="2"/>
    </row>
    <row r="54" spans="1:6" ht="12.75">
      <c r="A54" s="2"/>
      <c r="B54" s="13" t="s">
        <v>43</v>
      </c>
      <c r="C54" s="2"/>
      <c r="D54" s="2"/>
      <c r="E54" s="2"/>
      <c r="F54" s="2"/>
    </row>
    <row r="55" spans="1:6" ht="44.25" customHeight="1">
      <c r="A55" s="2"/>
      <c r="B55" s="26" t="s">
        <v>44</v>
      </c>
      <c r="C55" s="2"/>
      <c r="D55" s="2"/>
      <c r="E55" s="2"/>
      <c r="F55" s="2"/>
    </row>
    <row r="56" spans="1:6" ht="44.25" customHeight="1">
      <c r="A56" s="2"/>
      <c r="B56" s="12" t="s">
        <v>45</v>
      </c>
      <c r="C56" s="2"/>
      <c r="D56" s="2"/>
      <c r="E56" s="2"/>
      <c r="F56" s="2"/>
    </row>
    <row r="57" spans="1:7" ht="13.5" customHeight="1">
      <c r="A57" s="2"/>
      <c r="B57" s="26"/>
      <c r="C57" s="2"/>
      <c r="D57" s="2"/>
      <c r="E57" s="2"/>
      <c r="F57" s="2"/>
      <c r="G57" s="27"/>
    </row>
    <row r="58" spans="1:6" ht="13.5" customHeight="1">
      <c r="A58" s="2"/>
      <c r="B58" s="28" t="s">
        <v>46</v>
      </c>
      <c r="C58" s="2"/>
      <c r="D58" s="2"/>
      <c r="E58" s="2"/>
      <c r="F58" s="2"/>
    </row>
    <row r="59" spans="1:6" ht="32.25" customHeight="1">
      <c r="A59" s="2"/>
      <c r="B59" s="17" t="s">
        <v>47</v>
      </c>
      <c r="C59" s="29" t="s">
        <v>48</v>
      </c>
      <c r="D59" s="29"/>
      <c r="E59" s="29"/>
      <c r="F59" s="29"/>
    </row>
    <row r="60" spans="1:6" ht="32.25" customHeight="1">
      <c r="A60" s="2"/>
      <c r="B60" s="12" t="s">
        <v>49</v>
      </c>
      <c r="C60" s="30" t="s">
        <v>25</v>
      </c>
      <c r="D60" s="30"/>
      <c r="E60" s="30"/>
      <c r="F60" s="30"/>
    </row>
    <row r="61" spans="1:6" ht="12.75">
      <c r="A61" s="2"/>
      <c r="B61" s="17"/>
      <c r="C61" s="2"/>
      <c r="D61" s="2"/>
      <c r="E61" s="2"/>
      <c r="F61" s="2"/>
    </row>
    <row r="62" spans="1:6" ht="12.75" customHeight="1">
      <c r="A62" s="2"/>
      <c r="B62" s="31" t="s">
        <v>50</v>
      </c>
      <c r="C62" s="32" t="s">
        <v>25</v>
      </c>
      <c r="D62" s="32"/>
      <c r="E62" s="32"/>
      <c r="F62" s="32"/>
    </row>
    <row r="63" spans="1:6" ht="12.75">
      <c r="A63" s="2"/>
      <c r="B63"/>
      <c r="C63" s="2"/>
      <c r="D63" s="2"/>
      <c r="E63" s="2"/>
      <c r="F63" s="2"/>
    </row>
    <row r="64" spans="1:6" ht="12.75">
      <c r="A64" s="2"/>
      <c r="B64" s="18" t="s">
        <v>51</v>
      </c>
      <c r="C64" s="2"/>
      <c r="D64" s="2"/>
      <c r="E64" s="2"/>
      <c r="F64" s="2"/>
    </row>
    <row r="65" spans="1:6" ht="12.75">
      <c r="A65" s="2"/>
      <c r="B65" s="17"/>
      <c r="C65" s="2"/>
      <c r="D65" s="2"/>
      <c r="E65" s="2"/>
      <c r="F65" s="2"/>
    </row>
    <row r="66" spans="1:6" ht="12.75">
      <c r="A66" s="2"/>
      <c r="B66" s="17" t="s">
        <v>52</v>
      </c>
      <c r="C66" s="2"/>
      <c r="D66" s="2"/>
      <c r="E66" s="2"/>
      <c r="F66" s="2"/>
    </row>
    <row r="67" spans="1:6" ht="12.75">
      <c r="A67" s="2"/>
      <c r="B67" s="17"/>
      <c r="C67" s="2"/>
      <c r="D67" s="2"/>
      <c r="E67" s="2"/>
      <c r="F67" s="2"/>
    </row>
    <row r="68" spans="1:6" ht="12.75">
      <c r="A68" s="2"/>
      <c r="B68" s="17"/>
      <c r="C68" s="33" t="s">
        <v>53</v>
      </c>
      <c r="D68" s="33"/>
      <c r="E68" s="33"/>
      <c r="F68" s="33"/>
    </row>
    <row r="69" spans="1:6" ht="12.75">
      <c r="A69" s="2"/>
      <c r="B69" s="17"/>
      <c r="C69" s="33" t="s">
        <v>54</v>
      </c>
      <c r="D69" s="33"/>
      <c r="E69" s="33"/>
      <c r="F69" s="33"/>
    </row>
    <row r="70" spans="1:6" ht="12.75">
      <c r="A70" s="2"/>
      <c r="B70" s="3"/>
      <c r="C70" s="34" t="s">
        <v>55</v>
      </c>
      <c r="D70" s="34"/>
      <c r="E70" s="34"/>
      <c r="F70" s="34"/>
    </row>
    <row r="71" spans="1:6" ht="12.75">
      <c r="A71" s="2"/>
      <c r="B71" s="3"/>
      <c r="C71" s="33" t="s">
        <v>56</v>
      </c>
      <c r="D71" s="33"/>
      <c r="E71" s="33"/>
      <c r="F71" s="33"/>
    </row>
  </sheetData>
  <sheetProtection selectLockedCells="1" selectUnlockedCells="1"/>
  <mergeCells count="13">
    <mergeCell ref="D17:E17"/>
    <mergeCell ref="D32:E32"/>
    <mergeCell ref="C34:F34"/>
    <mergeCell ref="D35:F35"/>
    <mergeCell ref="D48:F48"/>
    <mergeCell ref="D49:F49"/>
    <mergeCell ref="C59:F59"/>
    <mergeCell ref="C60:F60"/>
    <mergeCell ref="C62:F62"/>
    <mergeCell ref="C68:F68"/>
    <mergeCell ref="C69:F69"/>
    <mergeCell ref="C70:F70"/>
    <mergeCell ref="C71:F71"/>
  </mergeCells>
  <hyperlinks>
    <hyperlink ref="D17" r:id="rId1" display="Per approfondire"/>
    <hyperlink ref="D32" r:id="rId2" display="Per approfondire"/>
    <hyperlink ref="D35" r:id="rId3" display="info@rs-ergonomia.com"/>
    <hyperlink ref="D49" r:id="rId4" display="info@rs-ergonomia.com"/>
    <hyperlink ref="C60" r:id="rId5" display="info@rs-ergonomia.com"/>
    <hyperlink ref="C62" r:id="rId6" display="info@rs-ergonomia.com"/>
    <hyperlink ref="C70" location="Quest!di gruppo omogeneo" display="puoi iniziare"/>
  </hyperlinks>
  <printOptions/>
  <pageMargins left="0.7479166666666667" right="0.7479166666666667" top="0.9840277777777777" bottom="0.9840277777777777" header="0.5118055555555555" footer="0.5118055555555555"/>
  <pageSetup horizontalDpi="300" verticalDpi="300" orientation="portrait" paperSize="9"/>
  <drawing r:id="rId7"/>
</worksheet>
</file>

<file path=xl/worksheets/sheet2.xml><?xml version="1.0" encoding="utf-8"?>
<worksheet xmlns="http://schemas.openxmlformats.org/spreadsheetml/2006/main" xmlns:r="http://schemas.openxmlformats.org/officeDocument/2006/relationships">
  <dimension ref="A1:AA321"/>
  <sheetViews>
    <sheetView workbookViewId="0" topLeftCell="A1">
      <pane ySplit="14" topLeftCell="A15" activePane="bottomLeft" state="frozen"/>
      <selection pane="topLeft" activeCell="A1" sqref="A1"/>
      <selection pane="bottomLeft" activeCell="L2" sqref="L2"/>
    </sheetView>
  </sheetViews>
  <sheetFormatPr defaultColWidth="9.140625" defaultRowHeight="12.75" outlineLevelCol="1"/>
  <cols>
    <col min="1" max="7" width="0" style="0" hidden="1" customWidth="1" outlineLevel="1"/>
    <col min="9" max="9" width="0" style="0" hidden="1" customWidth="1" outlineLevel="1"/>
    <col min="10" max="10" width="4.57421875" style="0" customWidth="1"/>
    <col min="11" max="11" width="82.7109375" style="35" customWidth="1"/>
    <col min="12" max="12" width="2.7109375" style="0" customWidth="1"/>
    <col min="13" max="13" width="4.140625" style="0" customWidth="1"/>
    <col min="14" max="14" width="6.28125" style="0" customWidth="1"/>
    <col min="15" max="15" width="3.7109375" style="0" customWidth="1"/>
    <col min="16" max="16" width="6.28125" style="0" customWidth="1"/>
    <col min="17" max="17" width="3.7109375" style="0" customWidth="1"/>
    <col min="18" max="18" width="6.28125" style="0" customWidth="1"/>
    <col min="19" max="19" width="3.7109375" style="0" customWidth="1"/>
    <col min="20" max="20" width="6.28125" style="0" customWidth="1"/>
    <col min="22" max="22" width="34.28125" style="0" customWidth="1"/>
    <col min="23" max="23" width="3.7109375" style="0" customWidth="1"/>
    <col min="24" max="24" width="22.8515625" style="0" customWidth="1"/>
    <col min="27" max="27" width="10.00390625" style="0" customWidth="1"/>
    <col min="32" max="33" width="3.7109375" style="0" customWidth="1"/>
    <col min="34" max="34" width="11.7109375" style="0" customWidth="1"/>
  </cols>
  <sheetData>
    <row r="1" spans="8:27" ht="12.75">
      <c r="H1" s="2"/>
      <c r="I1" s="2"/>
      <c r="J1" s="2"/>
      <c r="K1" s="36"/>
      <c r="L1" s="2"/>
      <c r="M1" s="2"/>
      <c r="N1" s="2"/>
      <c r="O1" s="2"/>
      <c r="P1" s="2"/>
      <c r="Q1" s="2"/>
      <c r="R1" s="2"/>
      <c r="S1" s="2"/>
      <c r="T1" s="2"/>
      <c r="U1" s="2"/>
      <c r="V1" s="2"/>
      <c r="W1" s="2"/>
      <c r="X1" s="37"/>
      <c r="Y1" s="37"/>
      <c r="Z1" s="37"/>
      <c r="AA1" s="37"/>
    </row>
    <row r="2" spans="8:27" ht="12.75">
      <c r="H2" s="2"/>
      <c r="I2" s="38">
        <f ca="1">TODAY()</f>
        <v>41723</v>
      </c>
      <c r="J2" s="2"/>
      <c r="K2" s="39" t="s">
        <v>57</v>
      </c>
      <c r="L2" s="40"/>
      <c r="M2" s="40"/>
      <c r="N2" s="40"/>
      <c r="O2" s="40"/>
      <c r="P2" s="40"/>
      <c r="Q2" s="40"/>
      <c r="R2" s="40"/>
      <c r="S2" s="40"/>
      <c r="T2" s="40"/>
      <c r="U2" s="40"/>
      <c r="V2" s="40"/>
      <c r="W2" s="2"/>
      <c r="X2" s="37" t="s">
        <v>58</v>
      </c>
      <c r="Y2" s="37"/>
      <c r="Z2" s="37"/>
      <c r="AA2" s="37"/>
    </row>
    <row r="3" spans="8:27" ht="12.75">
      <c r="H3" s="2"/>
      <c r="I3" s="2"/>
      <c r="J3" s="2"/>
      <c r="K3" s="39" t="s">
        <v>59</v>
      </c>
      <c r="L3" s="41"/>
      <c r="M3" s="41"/>
      <c r="N3" s="41"/>
      <c r="O3" s="41"/>
      <c r="P3" s="41"/>
      <c r="Q3" s="41"/>
      <c r="R3" s="41"/>
      <c r="S3" s="41"/>
      <c r="T3" s="41"/>
      <c r="U3" s="41"/>
      <c r="V3" s="41"/>
      <c r="W3" s="2"/>
      <c r="X3" s="37" t="s">
        <v>60</v>
      </c>
      <c r="Y3" s="37"/>
      <c r="Z3" s="37"/>
      <c r="AA3" s="37"/>
    </row>
    <row r="4" spans="8:27" ht="12.75">
      <c r="H4" s="2"/>
      <c r="I4" s="2"/>
      <c r="J4" s="2"/>
      <c r="K4" s="39" t="s">
        <v>61</v>
      </c>
      <c r="L4" s="41"/>
      <c r="M4" s="41"/>
      <c r="N4" s="41"/>
      <c r="O4" s="41"/>
      <c r="P4" s="41"/>
      <c r="Q4" s="41"/>
      <c r="R4" s="41"/>
      <c r="S4" s="41"/>
      <c r="T4" s="41"/>
      <c r="U4" s="41"/>
      <c r="V4" s="41"/>
      <c r="W4" s="2"/>
      <c r="X4" s="37" t="s">
        <v>62</v>
      </c>
      <c r="Y4" s="37"/>
      <c r="Z4" s="37"/>
      <c r="AA4" s="37"/>
    </row>
    <row r="5" spans="8:27" ht="12.75">
      <c r="H5" s="2"/>
      <c r="I5" s="2"/>
      <c r="J5" s="2"/>
      <c r="K5" s="42" t="s">
        <v>63</v>
      </c>
      <c r="L5" s="43"/>
      <c r="M5" s="43"/>
      <c r="N5" s="43"/>
      <c r="O5" s="43"/>
      <c r="P5" s="43"/>
      <c r="Q5" s="43"/>
      <c r="R5" s="43"/>
      <c r="S5" s="43"/>
      <c r="T5" s="43"/>
      <c r="U5" s="43"/>
      <c r="V5" s="43"/>
      <c r="W5" s="44" t="s">
        <v>64</v>
      </c>
      <c r="X5" s="37" t="s">
        <v>65</v>
      </c>
      <c r="Y5" s="37"/>
      <c r="Z5" s="37"/>
      <c r="AA5" s="37"/>
    </row>
    <row r="6" spans="8:27" ht="12.75">
      <c r="H6" s="2"/>
      <c r="I6" s="2"/>
      <c r="J6" s="2"/>
      <c r="K6" s="42" t="s">
        <v>66</v>
      </c>
      <c r="L6" s="43"/>
      <c r="M6" s="43"/>
      <c r="N6" s="43"/>
      <c r="O6" s="43"/>
      <c r="P6" s="43"/>
      <c r="Q6" s="43"/>
      <c r="R6" s="43"/>
      <c r="S6" s="43"/>
      <c r="T6" s="43"/>
      <c r="U6" s="43"/>
      <c r="V6" s="43"/>
      <c r="W6" s="44" t="s">
        <v>67</v>
      </c>
      <c r="X6" s="37" t="s">
        <v>68</v>
      </c>
      <c r="Y6" s="37"/>
      <c r="Z6" s="37"/>
      <c r="AA6" s="37"/>
    </row>
    <row r="7" spans="8:27" ht="12.75">
      <c r="H7" s="2"/>
      <c r="I7" s="2"/>
      <c r="J7" s="2"/>
      <c r="K7" s="45" t="s">
        <v>69</v>
      </c>
      <c r="L7" s="2"/>
      <c r="M7" s="2"/>
      <c r="N7" s="2"/>
      <c r="O7" s="2"/>
      <c r="P7" s="2"/>
      <c r="Q7" s="2"/>
      <c r="R7" s="2"/>
      <c r="S7" s="2"/>
      <c r="T7" s="2"/>
      <c r="U7" s="2"/>
      <c r="V7" s="2"/>
      <c r="W7" s="44" t="s">
        <v>70</v>
      </c>
      <c r="X7" s="37" t="s">
        <v>71</v>
      </c>
      <c r="Y7" s="37"/>
      <c r="Z7" s="37"/>
      <c r="AA7" s="37"/>
    </row>
    <row r="8" spans="8:27" ht="12.75">
      <c r="H8" s="2"/>
      <c r="I8" s="2"/>
      <c r="J8" s="2"/>
      <c r="K8" s="36"/>
      <c r="L8" s="2"/>
      <c r="M8" s="2"/>
      <c r="N8" s="2"/>
      <c r="O8" s="2"/>
      <c r="P8" s="2"/>
      <c r="Q8" s="2"/>
      <c r="R8" s="2"/>
      <c r="S8" s="2"/>
      <c r="T8" s="2"/>
      <c r="U8" s="2"/>
      <c r="V8" s="2"/>
      <c r="W8" s="46"/>
      <c r="X8" s="37"/>
      <c r="Y8" s="37"/>
      <c r="Z8" s="37"/>
      <c r="AA8" s="37"/>
    </row>
    <row r="9" spans="8:27" ht="12.75">
      <c r="H9" s="2"/>
      <c r="I9" s="2"/>
      <c r="J9" s="47" t="s">
        <v>72</v>
      </c>
      <c r="K9" s="47"/>
      <c r="L9" s="47"/>
      <c r="M9" s="47"/>
      <c r="N9" s="47"/>
      <c r="O9" s="47"/>
      <c r="P9" s="47"/>
      <c r="Q9" s="47"/>
      <c r="R9" s="47"/>
      <c r="S9" s="47"/>
      <c r="T9" s="47"/>
      <c r="U9" s="47"/>
      <c r="V9" s="47"/>
      <c r="W9" s="46"/>
      <c r="X9" s="37" t="s">
        <v>73</v>
      </c>
      <c r="Y9" s="37"/>
      <c r="Z9" s="37"/>
      <c r="AA9" s="37"/>
    </row>
    <row r="10" spans="8:27" ht="12.75">
      <c r="H10" s="2"/>
      <c r="I10" s="2"/>
      <c r="J10" s="47" t="s">
        <v>74</v>
      </c>
      <c r="K10" s="47"/>
      <c r="L10" s="47"/>
      <c r="M10" s="47"/>
      <c r="N10" s="47"/>
      <c r="O10" s="47"/>
      <c r="P10" s="47"/>
      <c r="Q10" s="47"/>
      <c r="R10" s="47"/>
      <c r="S10" s="47"/>
      <c r="T10" s="47"/>
      <c r="U10" s="47"/>
      <c r="V10" s="47"/>
      <c r="W10" s="44" t="s">
        <v>75</v>
      </c>
      <c r="X10" s="37" t="s">
        <v>76</v>
      </c>
      <c r="Y10" s="37"/>
      <c r="Z10" s="37"/>
      <c r="AA10" s="37"/>
    </row>
    <row r="11" spans="8:27" ht="12.75">
      <c r="H11" s="2"/>
      <c r="I11" s="2"/>
      <c r="J11" s="47" t="s">
        <v>77</v>
      </c>
      <c r="K11" s="47"/>
      <c r="L11" s="47"/>
      <c r="M11" s="47"/>
      <c r="N11" s="47"/>
      <c r="O11" s="47"/>
      <c r="P11" s="47"/>
      <c r="Q11" s="47"/>
      <c r="R11" s="47"/>
      <c r="S11" s="47"/>
      <c r="T11" s="47"/>
      <c r="U11" s="47"/>
      <c r="V11" s="47"/>
      <c r="W11" s="2"/>
      <c r="X11" s="37" t="s">
        <v>78</v>
      </c>
      <c r="Y11" s="37"/>
      <c r="Z11" s="37"/>
      <c r="AA11" s="37"/>
    </row>
    <row r="12" spans="8:27" ht="12.75">
      <c r="H12" s="2"/>
      <c r="I12" s="2"/>
      <c r="J12" s="48" t="s">
        <v>79</v>
      </c>
      <c r="K12" s="49"/>
      <c r="L12" s="21"/>
      <c r="M12" s="50" t="s">
        <v>80</v>
      </c>
      <c r="N12" s="21" t="s">
        <v>81</v>
      </c>
      <c r="O12" s="21"/>
      <c r="P12" s="21"/>
      <c r="Q12" s="21"/>
      <c r="R12" s="21"/>
      <c r="S12" s="21"/>
      <c r="T12" s="21"/>
      <c r="U12" s="21"/>
      <c r="V12" s="21"/>
      <c r="W12" s="2"/>
      <c r="X12" s="37" t="s">
        <v>82</v>
      </c>
      <c r="Y12" s="37"/>
      <c r="Z12" s="37"/>
      <c r="AA12" s="37"/>
    </row>
    <row r="13" spans="8:27" ht="12.75">
      <c r="H13" s="2"/>
      <c r="I13" s="2"/>
      <c r="J13" s="51"/>
      <c r="K13" s="36"/>
      <c r="L13" s="52"/>
      <c r="M13" s="52"/>
      <c r="N13" s="52"/>
      <c r="O13" s="52"/>
      <c r="P13" s="52"/>
      <c r="Q13" s="52"/>
      <c r="R13" s="52"/>
      <c r="S13" s="52"/>
      <c r="T13" s="52"/>
      <c r="U13" s="52"/>
      <c r="V13" s="52"/>
      <c r="W13" s="2"/>
      <c r="X13" s="37"/>
      <c r="Y13" s="37"/>
      <c r="Z13" s="37"/>
      <c r="AA13" s="37"/>
    </row>
    <row r="14" spans="8:27" ht="12.75">
      <c r="H14" s="53" t="s">
        <v>83</v>
      </c>
      <c r="I14" s="2"/>
      <c r="J14" s="2"/>
      <c r="K14" s="46"/>
      <c r="L14" s="2"/>
      <c r="M14" s="54" t="s">
        <v>84</v>
      </c>
      <c r="N14" s="54"/>
      <c r="O14" s="54" t="s">
        <v>85</v>
      </c>
      <c r="P14" s="2"/>
      <c r="Q14" s="46" t="s">
        <v>86</v>
      </c>
      <c r="R14" s="46"/>
      <c r="S14" s="54" t="s">
        <v>87</v>
      </c>
      <c r="T14" s="2"/>
      <c r="U14" s="55" t="s">
        <v>88</v>
      </c>
      <c r="V14" s="55"/>
      <c r="W14" s="2"/>
      <c r="X14" s="37" t="s">
        <v>89</v>
      </c>
      <c r="Y14" s="37"/>
      <c r="Z14" s="37"/>
      <c r="AA14" s="37"/>
    </row>
    <row r="15" spans="9:23" ht="0" customHeight="1" hidden="1">
      <c r="I15" s="2"/>
      <c r="J15" s="56"/>
      <c r="K15" s="57"/>
      <c r="L15" s="58"/>
      <c r="M15" s="59" t="s">
        <v>90</v>
      </c>
      <c r="N15" s="60"/>
      <c r="O15" s="61" t="s">
        <v>91</v>
      </c>
      <c r="P15" s="62"/>
      <c r="Q15" s="62"/>
      <c r="R15" s="62"/>
      <c r="S15" s="62"/>
      <c r="T15" s="62"/>
      <c r="U15" s="63"/>
      <c r="V15" s="63"/>
      <c r="W15" s="2"/>
    </row>
    <row r="16" spans="8:27" ht="12.75" customHeight="1">
      <c r="H16" s="64"/>
      <c r="I16" s="64"/>
      <c r="J16" s="65"/>
      <c r="K16" s="66" t="s">
        <v>92</v>
      </c>
      <c r="L16" s="67"/>
      <c r="M16" s="68"/>
      <c r="N16" s="69"/>
      <c r="O16" s="70"/>
      <c r="P16" s="71"/>
      <c r="Q16" s="71"/>
      <c r="R16" s="71"/>
      <c r="S16" s="71"/>
      <c r="T16" s="71"/>
      <c r="U16" s="72"/>
      <c r="V16" s="72"/>
      <c r="W16" s="64"/>
      <c r="X16" s="64"/>
      <c r="Y16" s="64"/>
      <c r="Z16" s="64"/>
      <c r="AA16" s="64"/>
    </row>
    <row r="17" spans="8:27" ht="3" customHeight="1">
      <c r="H17" s="64"/>
      <c r="I17" s="64"/>
      <c r="J17" s="65"/>
      <c r="K17" s="73"/>
      <c r="L17" s="67"/>
      <c r="M17" s="68"/>
      <c r="N17" s="69"/>
      <c r="O17" s="70"/>
      <c r="P17" s="71"/>
      <c r="Q17" s="71"/>
      <c r="R17" s="71"/>
      <c r="S17" s="71"/>
      <c r="T17" s="71"/>
      <c r="U17" s="72"/>
      <c r="V17" s="72"/>
      <c r="W17" s="64"/>
      <c r="X17" s="64"/>
      <c r="Y17" s="64"/>
      <c r="Z17" s="64"/>
      <c r="AA17" s="64"/>
    </row>
    <row r="18" spans="1:27" ht="12.75" customHeight="1">
      <c r="A18" s="74" t="s">
        <v>93</v>
      </c>
      <c r="B18" s="75" t="s">
        <v>84</v>
      </c>
      <c r="C18" s="75" t="s">
        <v>85</v>
      </c>
      <c r="D18" s="76" t="s">
        <v>86</v>
      </c>
      <c r="E18" s="75" t="s">
        <v>87</v>
      </c>
      <c r="F18" s="75" t="s">
        <v>94</v>
      </c>
      <c r="G18" s="77" t="s">
        <v>95</v>
      </c>
      <c r="H18" s="78"/>
      <c r="I18" s="79" t="s">
        <v>96</v>
      </c>
      <c r="J18" s="80" t="s">
        <v>64</v>
      </c>
      <c r="K18" s="66" t="s">
        <v>97</v>
      </c>
      <c r="L18" s="67"/>
      <c r="M18" s="68"/>
      <c r="N18" s="69"/>
      <c r="O18" s="70"/>
      <c r="P18" s="71"/>
      <c r="Q18" s="71"/>
      <c r="R18" s="71"/>
      <c r="S18" s="71"/>
      <c r="T18" s="71"/>
      <c r="U18" s="72"/>
      <c r="V18" s="72"/>
      <c r="W18" s="64"/>
      <c r="X18" s="64"/>
      <c r="Y18" s="64"/>
      <c r="Z18" s="64"/>
      <c r="AA18" s="64"/>
    </row>
    <row r="19" spans="1:27" ht="3" customHeight="1">
      <c r="A19" s="81"/>
      <c r="H19" s="64"/>
      <c r="I19" s="80"/>
      <c r="J19" s="80"/>
      <c r="K19" s="73"/>
      <c r="L19" s="67"/>
      <c r="M19" s="82"/>
      <c r="N19" s="83"/>
      <c r="O19" s="82"/>
      <c r="P19" s="84"/>
      <c r="Q19" s="84"/>
      <c r="R19" s="84"/>
      <c r="S19" s="84"/>
      <c r="T19" s="84"/>
      <c r="U19" s="64"/>
      <c r="V19" s="64"/>
      <c r="W19" s="64"/>
      <c r="X19" s="64"/>
      <c r="Y19" s="64"/>
      <c r="Z19" s="64"/>
      <c r="AA19" s="64"/>
    </row>
    <row r="20" spans="1:27" ht="12.75" customHeight="1">
      <c r="A20" s="81">
        <f>IF(F20&gt;0,1,0)</f>
        <v>1</v>
      </c>
      <c r="B20" s="85">
        <f>COUNTA(M20)</f>
        <v>0</v>
      </c>
      <c r="C20" s="85">
        <f>COUNTA(O20)</f>
        <v>0</v>
      </c>
      <c r="D20" s="85">
        <f>COUNTA(Q20)</f>
        <v>0</v>
      </c>
      <c r="E20" s="85">
        <f>COUNTA(S20)</f>
        <v>0</v>
      </c>
      <c r="F20" s="85">
        <f>IF(+B20+C20+D20+E20=0,I20/2,0)</f>
        <v>1</v>
      </c>
      <c r="G20" s="86">
        <f>(+B20*I20)+(C20*0.75*I20)+(D20*0.25*I20)+F20</f>
        <v>1</v>
      </c>
      <c r="H20" s="87">
        <f>+G20/I20*100</f>
        <v>50</v>
      </c>
      <c r="I20" s="88">
        <v>2</v>
      </c>
      <c r="J20" s="89" t="s">
        <v>98</v>
      </c>
      <c r="K20" s="78" t="s">
        <v>99</v>
      </c>
      <c r="L20" s="90"/>
      <c r="M20" s="91"/>
      <c r="N20" s="83"/>
      <c r="O20" s="91"/>
      <c r="P20" s="84"/>
      <c r="Q20" s="91"/>
      <c r="R20" s="84"/>
      <c r="S20" s="91"/>
      <c r="T20" s="84"/>
      <c r="U20" s="41"/>
      <c r="V20" s="41"/>
      <c r="W20" s="41"/>
      <c r="X20" s="41"/>
      <c r="Y20" s="41"/>
      <c r="Z20" s="41"/>
      <c r="AA20" s="64"/>
    </row>
    <row r="21" spans="1:27" ht="3" customHeight="1">
      <c r="A21" s="81"/>
      <c r="H21" s="66"/>
      <c r="I21" s="88"/>
      <c r="J21" s="80"/>
      <c r="K21" s="73"/>
      <c r="L21" s="67"/>
      <c r="M21" s="92"/>
      <c r="N21" s="83"/>
      <c r="O21" s="92"/>
      <c r="P21" s="84"/>
      <c r="Q21" s="92"/>
      <c r="R21" s="84"/>
      <c r="S21" s="92"/>
      <c r="T21" s="84"/>
      <c r="U21" s="64"/>
      <c r="V21" s="64"/>
      <c r="W21" s="64"/>
      <c r="X21" s="64"/>
      <c r="Y21" s="64"/>
      <c r="Z21" s="64"/>
      <c r="AA21" s="64"/>
    </row>
    <row r="22" spans="1:27" ht="12.75" customHeight="1">
      <c r="A22" s="81">
        <f>IF(F22&gt;0,1,0)</f>
        <v>1</v>
      </c>
      <c r="B22" s="85">
        <f>COUNTA(M22)</f>
        <v>0</v>
      </c>
      <c r="C22" s="85">
        <f>COUNTA(O22)</f>
        <v>0</v>
      </c>
      <c r="D22" s="85">
        <f>COUNTA(Q22)</f>
        <v>0</v>
      </c>
      <c r="E22" s="85">
        <f>COUNTA(S22)</f>
        <v>0</v>
      </c>
      <c r="F22" s="85">
        <f>IF(+B22+C22+D22+E22=0,I22/2,0)</f>
        <v>1</v>
      </c>
      <c r="G22" s="86">
        <f>(+B22*I22)+(C22*0.75*I22)+(D22*0.25*I22)+(E22*0*I22)+F22</f>
        <v>1</v>
      </c>
      <c r="H22" s="87">
        <f>+G22/I22*100</f>
        <v>50</v>
      </c>
      <c r="I22" s="93">
        <v>2</v>
      </c>
      <c r="J22" s="94" t="s">
        <v>100</v>
      </c>
      <c r="K22" s="78" t="s">
        <v>101</v>
      </c>
      <c r="L22" s="90"/>
      <c r="M22" s="91"/>
      <c r="N22" s="83"/>
      <c r="O22" s="91"/>
      <c r="P22" s="84"/>
      <c r="Q22" s="91"/>
      <c r="R22" s="84"/>
      <c r="S22" s="91"/>
      <c r="T22" s="84"/>
      <c r="U22" s="41"/>
      <c r="V22" s="41"/>
      <c r="W22" s="41"/>
      <c r="X22" s="41"/>
      <c r="Y22" s="41"/>
      <c r="Z22" s="41"/>
      <c r="AA22" s="78"/>
    </row>
    <row r="23" spans="1:27" ht="3" customHeight="1">
      <c r="A23" s="81"/>
      <c r="B23" s="85"/>
      <c r="C23" s="85"/>
      <c r="D23" s="85"/>
      <c r="E23" s="85"/>
      <c r="F23" s="85"/>
      <c r="G23" s="86"/>
      <c r="H23" s="87"/>
      <c r="I23" s="93"/>
      <c r="J23" s="94"/>
      <c r="K23" s="78"/>
      <c r="L23" s="90"/>
      <c r="M23" s="78"/>
      <c r="N23" s="83"/>
      <c r="O23" s="78"/>
      <c r="P23" s="84"/>
      <c r="Q23" s="78"/>
      <c r="R23" s="84"/>
      <c r="S23" s="78"/>
      <c r="T23" s="84"/>
      <c r="U23" s="78"/>
      <c r="V23" s="78"/>
      <c r="W23" s="78"/>
      <c r="X23" s="78"/>
      <c r="Y23" s="78"/>
      <c r="Z23" s="78"/>
      <c r="AA23" s="78"/>
    </row>
    <row r="24" spans="1:27" ht="12.75" customHeight="1">
      <c r="A24" s="81">
        <f>IF(F24&gt;0,1,0)</f>
        <v>1</v>
      </c>
      <c r="B24" s="85">
        <f>COUNTA(M24)</f>
        <v>0</v>
      </c>
      <c r="C24" s="85">
        <f>COUNTA(O24)</f>
        <v>0</v>
      </c>
      <c r="D24" s="85">
        <f>COUNTA(Q24)</f>
        <v>0</v>
      </c>
      <c r="E24" s="85">
        <f>COUNTA(S24)</f>
        <v>0</v>
      </c>
      <c r="F24" s="85">
        <f>IF(+B24+C24+D24+E24=0,I24/2,0)</f>
        <v>1.5</v>
      </c>
      <c r="G24" s="86">
        <f>(+B24*I24)+(C24*0.75*I24)+(D24*0.25*I24)+(E24*0*I24)+F24</f>
        <v>1.5</v>
      </c>
      <c r="H24" s="87">
        <f>+G24/I24*100</f>
        <v>50</v>
      </c>
      <c r="I24" s="95">
        <v>3</v>
      </c>
      <c r="J24" s="94" t="s">
        <v>102</v>
      </c>
      <c r="K24" s="78" t="s">
        <v>103</v>
      </c>
      <c r="L24" s="90"/>
      <c r="M24" s="91"/>
      <c r="N24" s="83"/>
      <c r="O24" s="91"/>
      <c r="P24" s="84"/>
      <c r="Q24" s="91"/>
      <c r="R24" s="84"/>
      <c r="S24" s="91"/>
      <c r="T24" s="84"/>
      <c r="U24" s="41"/>
      <c r="V24" s="41"/>
      <c r="W24" s="41"/>
      <c r="X24" s="41"/>
      <c r="Y24" s="41"/>
      <c r="Z24" s="41"/>
      <c r="AA24" s="78"/>
    </row>
    <row r="25" spans="1:27" ht="3" customHeight="1">
      <c r="A25" s="81"/>
      <c r="H25" s="66"/>
      <c r="I25" s="88"/>
      <c r="J25" s="80"/>
      <c r="K25" s="73"/>
      <c r="L25" s="67"/>
      <c r="M25" s="92"/>
      <c r="N25" s="83"/>
      <c r="O25" s="92"/>
      <c r="P25" s="84"/>
      <c r="Q25" s="92"/>
      <c r="R25" s="84"/>
      <c r="S25" s="92"/>
      <c r="T25" s="84"/>
      <c r="U25" s="96"/>
      <c r="V25" s="96"/>
      <c r="W25" s="78"/>
      <c r="X25" s="78"/>
      <c r="Y25" s="78"/>
      <c r="Z25" s="78"/>
      <c r="AA25" s="78"/>
    </row>
    <row r="26" spans="1:27" ht="12.75" customHeight="1">
      <c r="A26" s="81"/>
      <c r="H26" s="66"/>
      <c r="I26" s="88"/>
      <c r="J26" s="97" t="s">
        <v>67</v>
      </c>
      <c r="K26" s="66" t="s">
        <v>104</v>
      </c>
      <c r="L26" s="67"/>
      <c r="M26" s="92"/>
      <c r="N26" s="83"/>
      <c r="O26" s="92"/>
      <c r="P26" s="84"/>
      <c r="Q26" s="92"/>
      <c r="R26" s="84"/>
      <c r="S26" s="92"/>
      <c r="T26" s="84"/>
      <c r="U26" s="96"/>
      <c r="V26" s="96"/>
      <c r="W26" s="78"/>
      <c r="X26" s="78"/>
      <c r="Y26" s="78"/>
      <c r="Z26" s="78"/>
      <c r="AA26" s="78"/>
    </row>
    <row r="27" spans="1:27" ht="3" customHeight="1">
      <c r="A27" s="81"/>
      <c r="H27" s="66"/>
      <c r="I27" s="88"/>
      <c r="J27" s="80"/>
      <c r="K27" s="73"/>
      <c r="L27" s="67"/>
      <c r="M27" s="92"/>
      <c r="N27" s="83"/>
      <c r="O27" s="92"/>
      <c r="P27" s="84"/>
      <c r="Q27" s="92"/>
      <c r="R27" s="84"/>
      <c r="S27" s="92"/>
      <c r="T27" s="84"/>
      <c r="U27" s="96"/>
      <c r="V27" s="96"/>
      <c r="W27" s="78"/>
      <c r="X27" s="78"/>
      <c r="Y27" s="78"/>
      <c r="Z27" s="78"/>
      <c r="AA27" s="78"/>
    </row>
    <row r="28" spans="1:27" ht="12.75" customHeight="1">
      <c r="A28" s="81">
        <f>IF(F28&gt;0,1,0)</f>
        <v>1</v>
      </c>
      <c r="B28" s="85">
        <f>COUNTA(M28)</f>
        <v>0</v>
      </c>
      <c r="C28" s="85">
        <f>COUNTA(O28)</f>
        <v>0</v>
      </c>
      <c r="D28" s="85">
        <f>COUNTA(Q28)</f>
        <v>0</v>
      </c>
      <c r="E28" s="85">
        <f>COUNTA(S28)</f>
        <v>0</v>
      </c>
      <c r="F28" s="85">
        <f>IF(+B28+C28+D28+E28=0,I28/2,0)</f>
        <v>0.25</v>
      </c>
      <c r="G28" s="86">
        <f>(+B28*I28)+(C28*0.75*I28)+(D28*0.25*I28)+(E28*0*I28)+F28</f>
        <v>0.25</v>
      </c>
      <c r="H28" s="87">
        <f>+G28/I28*100</f>
        <v>50</v>
      </c>
      <c r="I28" s="93">
        <v>0.5</v>
      </c>
      <c r="J28" s="89" t="s">
        <v>98</v>
      </c>
      <c r="K28" s="78" t="s">
        <v>105</v>
      </c>
      <c r="L28" s="90"/>
      <c r="M28" s="91"/>
      <c r="N28" s="83"/>
      <c r="O28" s="91"/>
      <c r="P28" s="84"/>
      <c r="Q28" s="91"/>
      <c r="R28" s="84"/>
      <c r="S28" s="91"/>
      <c r="T28" s="84"/>
      <c r="U28" s="41"/>
      <c r="V28" s="41"/>
      <c r="W28" s="41"/>
      <c r="X28" s="41"/>
      <c r="Y28" s="41"/>
      <c r="Z28" s="41"/>
      <c r="AA28" s="78"/>
    </row>
    <row r="29" spans="1:27" ht="3" customHeight="1">
      <c r="A29" s="81"/>
      <c r="H29" s="66"/>
      <c r="I29" s="88"/>
      <c r="J29" s="80"/>
      <c r="K29" s="73"/>
      <c r="L29" s="67"/>
      <c r="M29" s="92"/>
      <c r="N29" s="83"/>
      <c r="O29" s="92"/>
      <c r="P29" s="84"/>
      <c r="Q29" s="92"/>
      <c r="R29" s="84"/>
      <c r="S29" s="92"/>
      <c r="T29" s="84"/>
      <c r="U29" s="96"/>
      <c r="V29" s="96"/>
      <c r="W29" s="78"/>
      <c r="X29" s="78"/>
      <c r="Y29" s="78"/>
      <c r="Z29" s="78"/>
      <c r="AA29" s="78"/>
    </row>
    <row r="30" spans="1:27" ht="12.75" customHeight="1">
      <c r="A30" s="81">
        <f>IF(F30&gt;0,1,0)</f>
        <v>1</v>
      </c>
      <c r="B30" s="85">
        <f>COUNTA(M30)</f>
        <v>0</v>
      </c>
      <c r="C30" s="85">
        <f>COUNTA(O30)</f>
        <v>0</v>
      </c>
      <c r="D30" s="85">
        <f>COUNTA(Q30)</f>
        <v>0</v>
      </c>
      <c r="E30" s="85">
        <f>COUNTA(S30)</f>
        <v>0</v>
      </c>
      <c r="F30" s="85">
        <f>IF(+B30+C30+D30+E30=0,I30/2,0)</f>
        <v>0.25</v>
      </c>
      <c r="G30" s="86">
        <f>(+B30*I30)+(C30*0.75*I30)+(D30*0.25*I30)+(E30*0*I30)+F30</f>
        <v>0.25</v>
      </c>
      <c r="H30" s="87">
        <f>+G30/I30*100</f>
        <v>50</v>
      </c>
      <c r="I30" s="93">
        <v>0.5</v>
      </c>
      <c r="J30" s="94" t="s">
        <v>100</v>
      </c>
      <c r="K30" s="98" t="s">
        <v>106</v>
      </c>
      <c r="L30" s="90"/>
      <c r="M30" s="91"/>
      <c r="N30" s="83"/>
      <c r="O30" s="91"/>
      <c r="P30" s="84"/>
      <c r="Q30" s="91"/>
      <c r="R30" s="84"/>
      <c r="S30" s="91"/>
      <c r="T30" s="84"/>
      <c r="U30" s="41"/>
      <c r="V30" s="41"/>
      <c r="W30" s="41"/>
      <c r="X30" s="41"/>
      <c r="Y30" s="41"/>
      <c r="Z30" s="41"/>
      <c r="AA30" s="78"/>
    </row>
    <row r="31" spans="1:27" ht="3" customHeight="1">
      <c r="A31" s="81"/>
      <c r="H31" s="66"/>
      <c r="I31" s="88"/>
      <c r="J31" s="80"/>
      <c r="K31" s="99"/>
      <c r="L31" s="67"/>
      <c r="M31" s="92"/>
      <c r="N31" s="83"/>
      <c r="O31" s="92"/>
      <c r="P31" s="84"/>
      <c r="Q31" s="92"/>
      <c r="R31" s="84"/>
      <c r="S31" s="92"/>
      <c r="T31" s="84"/>
      <c r="U31" s="96"/>
      <c r="V31" s="96"/>
      <c r="W31" s="78"/>
      <c r="X31" s="78"/>
      <c r="Y31" s="78"/>
      <c r="Z31" s="78"/>
      <c r="AA31" s="78"/>
    </row>
    <row r="32" spans="1:27" ht="12.75" customHeight="1">
      <c r="A32" s="81">
        <f>IF(F32&gt;0,1,0)</f>
        <v>1</v>
      </c>
      <c r="B32" s="85">
        <f>COUNTA(M32)</f>
        <v>0</v>
      </c>
      <c r="C32" s="85">
        <f>COUNTA(O32)</f>
        <v>0</v>
      </c>
      <c r="D32" s="85">
        <f>COUNTA(Q32)</f>
        <v>0</v>
      </c>
      <c r="E32" s="85">
        <f>COUNTA(S32)</f>
        <v>0</v>
      </c>
      <c r="F32" s="85">
        <f>IF(+B32+C32+D32+E32=0,I32/2,0)</f>
        <v>0.5</v>
      </c>
      <c r="G32" s="86">
        <f>(+B32*I32)+(C32*0.75*I32)+(D32*0.25*I32)+(E32*0*I32)+F32</f>
        <v>0.5</v>
      </c>
      <c r="H32" s="87">
        <f>+G32/I32*100</f>
        <v>50</v>
      </c>
      <c r="I32" s="93">
        <v>1</v>
      </c>
      <c r="J32" s="94" t="s">
        <v>102</v>
      </c>
      <c r="K32" s="78" t="s">
        <v>107</v>
      </c>
      <c r="L32" s="90"/>
      <c r="M32" s="91"/>
      <c r="N32" s="83"/>
      <c r="O32" s="91"/>
      <c r="P32" s="84"/>
      <c r="Q32" s="91"/>
      <c r="R32" s="84"/>
      <c r="S32" s="91"/>
      <c r="T32" s="84"/>
      <c r="U32" s="41"/>
      <c r="V32" s="41"/>
      <c r="W32" s="41"/>
      <c r="X32" s="41"/>
      <c r="Y32" s="41"/>
      <c r="Z32" s="41"/>
      <c r="AA32" s="78"/>
    </row>
    <row r="33" spans="1:27" ht="3" customHeight="1">
      <c r="A33" s="81"/>
      <c r="H33" s="66"/>
      <c r="I33" s="88"/>
      <c r="J33" s="80"/>
      <c r="K33" s="73"/>
      <c r="L33" s="67"/>
      <c r="M33" s="92"/>
      <c r="N33" s="83"/>
      <c r="O33" s="92"/>
      <c r="P33" s="84"/>
      <c r="Q33" s="92"/>
      <c r="R33" s="84"/>
      <c r="S33" s="92"/>
      <c r="T33" s="84"/>
      <c r="U33" s="96"/>
      <c r="V33" s="96"/>
      <c r="W33" s="78"/>
      <c r="X33" s="78"/>
      <c r="Y33" s="78"/>
      <c r="Z33" s="78"/>
      <c r="AA33" s="78"/>
    </row>
    <row r="34" spans="1:27" ht="12.75" customHeight="1">
      <c r="A34" s="81">
        <f>IF(F34&gt;0,1,0)</f>
        <v>1</v>
      </c>
      <c r="B34" s="85">
        <f>COUNTA(M34)</f>
        <v>0</v>
      </c>
      <c r="C34" s="85">
        <f>COUNTA(O34)</f>
        <v>0</v>
      </c>
      <c r="D34" s="85">
        <f>COUNTA(Q34)</f>
        <v>0</v>
      </c>
      <c r="E34" s="85">
        <f>COUNTA(S34)</f>
        <v>0</v>
      </c>
      <c r="F34" s="85">
        <f>IF(+B34+C34+D34+E34=0,I34/2,0)</f>
        <v>1</v>
      </c>
      <c r="G34" s="86">
        <f>(+B34*I34)+(C34*0.75*I34)+(D34*0.25*I34)+(E34*0*I34)+F34</f>
        <v>1</v>
      </c>
      <c r="H34" s="87">
        <f>+G34/I34*100</f>
        <v>50</v>
      </c>
      <c r="I34" s="88">
        <v>2</v>
      </c>
      <c r="J34" s="89" t="s">
        <v>108</v>
      </c>
      <c r="K34" s="78" t="s">
        <v>109</v>
      </c>
      <c r="L34" s="90"/>
      <c r="M34" s="91"/>
      <c r="N34" s="83"/>
      <c r="O34" s="91"/>
      <c r="P34" s="84"/>
      <c r="Q34" s="91"/>
      <c r="R34" s="84"/>
      <c r="S34" s="91"/>
      <c r="T34" s="84"/>
      <c r="U34" s="41"/>
      <c r="V34" s="41"/>
      <c r="W34" s="41"/>
      <c r="X34" s="41"/>
      <c r="Y34" s="41"/>
      <c r="Z34" s="41"/>
      <c r="AA34" s="78"/>
    </row>
    <row r="35" spans="1:27" ht="3" customHeight="1">
      <c r="A35" s="81"/>
      <c r="H35" s="66"/>
      <c r="I35" s="100"/>
      <c r="J35" s="80"/>
      <c r="K35" s="73"/>
      <c r="L35" s="67"/>
      <c r="M35" s="92"/>
      <c r="N35" s="83"/>
      <c r="O35" s="92"/>
      <c r="P35" s="84"/>
      <c r="Q35" s="92"/>
      <c r="R35" s="84"/>
      <c r="S35" s="92"/>
      <c r="T35" s="84"/>
      <c r="U35" s="96"/>
      <c r="V35" s="96"/>
      <c r="W35" s="78"/>
      <c r="X35" s="78"/>
      <c r="Y35" s="78"/>
      <c r="Z35" s="78"/>
      <c r="AA35" s="78"/>
    </row>
    <row r="36" spans="1:27" ht="12.75" customHeight="1">
      <c r="A36" s="81"/>
      <c r="H36" s="66"/>
      <c r="I36" s="100"/>
      <c r="J36" s="89" t="s">
        <v>110</v>
      </c>
      <c r="K36" s="101" t="s">
        <v>111</v>
      </c>
      <c r="L36" s="67"/>
      <c r="M36" s="92"/>
      <c r="N36" s="83"/>
      <c r="O36" s="92"/>
      <c r="P36" s="84"/>
      <c r="Q36" s="92"/>
      <c r="R36" s="84"/>
      <c r="S36" s="92"/>
      <c r="T36" s="84"/>
      <c r="U36" s="96"/>
      <c r="V36" s="96"/>
      <c r="W36" s="78"/>
      <c r="X36" s="78"/>
      <c r="Y36" s="78"/>
      <c r="Z36" s="78"/>
      <c r="AA36" s="78"/>
    </row>
    <row r="37" spans="1:27" ht="12.75" customHeight="1">
      <c r="A37" s="81">
        <f>IF(F37&gt;0,1,0)</f>
        <v>1</v>
      </c>
      <c r="B37" s="85">
        <f>COUNTA(M37)</f>
        <v>0</v>
      </c>
      <c r="C37" s="85">
        <f>COUNTA(O37)</f>
        <v>0</v>
      </c>
      <c r="D37" s="85">
        <f>COUNTA(Q37)</f>
        <v>0</v>
      </c>
      <c r="E37" s="85">
        <f>COUNTA(S37)</f>
        <v>0</v>
      </c>
      <c r="F37" s="85">
        <f>IF(+B37+C37+D37+E37=0,I37/2,0)</f>
        <v>1.5</v>
      </c>
      <c r="G37" s="86">
        <f>(+B37*I37)+(C37*0.75*I37)+(D37*0.25*I37)+(E37*0*I37)+F37</f>
        <v>1.5</v>
      </c>
      <c r="H37" s="87">
        <f>+G37/I37*100</f>
        <v>50</v>
      </c>
      <c r="I37" s="88">
        <v>3</v>
      </c>
      <c r="J37" s="78"/>
      <c r="K37" s="78" t="s">
        <v>112</v>
      </c>
      <c r="L37" s="102" t="s">
        <v>113</v>
      </c>
      <c r="M37" s="91"/>
      <c r="N37" s="83"/>
      <c r="O37" s="83"/>
      <c r="P37" s="83"/>
      <c r="Q37" s="83"/>
      <c r="R37" s="103" t="s">
        <v>114</v>
      </c>
      <c r="S37" s="91"/>
      <c r="T37" s="84"/>
      <c r="U37" s="41"/>
      <c r="V37" s="41"/>
      <c r="W37" s="41"/>
      <c r="X37" s="41"/>
      <c r="Y37" s="41"/>
      <c r="Z37" s="41"/>
      <c r="AA37" s="78"/>
    </row>
    <row r="38" spans="1:27" ht="3" customHeight="1">
      <c r="A38" s="81"/>
      <c r="H38" s="66"/>
      <c r="I38" s="93"/>
      <c r="J38" s="80"/>
      <c r="K38" s="73"/>
      <c r="L38" s="67"/>
      <c r="M38" s="92"/>
      <c r="N38" s="83"/>
      <c r="O38" s="92"/>
      <c r="P38" s="84"/>
      <c r="Q38" s="92"/>
      <c r="R38" s="84"/>
      <c r="S38" s="92"/>
      <c r="T38" s="84"/>
      <c r="U38" s="96"/>
      <c r="V38" s="96"/>
      <c r="W38" s="78"/>
      <c r="X38" s="78"/>
      <c r="Y38" s="78"/>
      <c r="Z38" s="78"/>
      <c r="AA38" s="78"/>
    </row>
    <row r="39" spans="1:27" ht="12.75" customHeight="1">
      <c r="A39" s="81"/>
      <c r="H39" s="66"/>
      <c r="I39" s="88"/>
      <c r="J39" s="94" t="s">
        <v>115</v>
      </c>
      <c r="K39" s="101" t="s">
        <v>116</v>
      </c>
      <c r="L39" s="67"/>
      <c r="M39" s="92"/>
      <c r="N39" s="83"/>
      <c r="O39" s="92"/>
      <c r="P39" s="84"/>
      <c r="Q39" s="92"/>
      <c r="R39" s="84"/>
      <c r="S39" s="92"/>
      <c r="T39" s="84"/>
      <c r="U39" s="96"/>
      <c r="V39" s="96"/>
      <c r="W39" s="78"/>
      <c r="X39" s="78"/>
      <c r="Y39" s="78"/>
      <c r="Z39" s="78"/>
      <c r="AA39" s="78"/>
    </row>
    <row r="40" spans="1:27" ht="12.75" customHeight="1">
      <c r="A40" s="81">
        <f>IF(F40&gt;0,1,0)</f>
        <v>1</v>
      </c>
      <c r="B40" s="85">
        <f>COUNTA(M40)</f>
        <v>0</v>
      </c>
      <c r="C40" s="85">
        <f>COUNTA(O40)</f>
        <v>0</v>
      </c>
      <c r="D40" s="85">
        <f>COUNTA(Q40)</f>
        <v>0</v>
      </c>
      <c r="E40" s="85">
        <f>COUNTA(S40)</f>
        <v>0</v>
      </c>
      <c r="F40" s="85">
        <f>IF(+B40+C40+D40+E40=0,I40/2,0)</f>
        <v>1.5</v>
      </c>
      <c r="G40" s="86">
        <f>(+B40*I40)+(C40*0.75*I40)+(D40*0.25*I40)+(E40*0*I40)+F40</f>
        <v>1.5</v>
      </c>
      <c r="H40" s="87">
        <f>+G40/I40*100</f>
        <v>50</v>
      </c>
      <c r="I40" s="100">
        <v>3</v>
      </c>
      <c r="J40" s="78"/>
      <c r="K40" s="78" t="s">
        <v>117</v>
      </c>
      <c r="L40" s="102" t="s">
        <v>113</v>
      </c>
      <c r="M40" s="91"/>
      <c r="N40" s="83"/>
      <c r="O40" s="92"/>
      <c r="P40" s="92"/>
      <c r="Q40" s="92"/>
      <c r="R40" s="103" t="s">
        <v>114</v>
      </c>
      <c r="S40" s="91"/>
      <c r="T40" s="84"/>
      <c r="U40" s="41"/>
      <c r="V40" s="41"/>
      <c r="W40" s="41"/>
      <c r="X40" s="41"/>
      <c r="Y40" s="41"/>
      <c r="Z40" s="41"/>
      <c r="AA40" s="78"/>
    </row>
    <row r="41" spans="1:27" ht="3" customHeight="1">
      <c r="A41" s="81"/>
      <c r="H41" s="66"/>
      <c r="I41" s="100"/>
      <c r="J41" s="78"/>
      <c r="K41" s="78"/>
      <c r="L41" s="104"/>
      <c r="M41" s="92"/>
      <c r="N41" s="83"/>
      <c r="O41" s="92"/>
      <c r="P41" s="84"/>
      <c r="Q41" s="92"/>
      <c r="R41" s="84"/>
      <c r="S41" s="92"/>
      <c r="T41" s="84"/>
      <c r="U41" s="96"/>
      <c r="V41" s="96"/>
      <c r="W41" s="78"/>
      <c r="X41" s="78"/>
      <c r="Y41" s="78"/>
      <c r="Z41" s="78"/>
      <c r="AA41" s="78"/>
    </row>
    <row r="42" spans="1:27" ht="12.75" customHeight="1">
      <c r="A42" s="81">
        <f>IF(F42&gt;0,1,0)</f>
        <v>1</v>
      </c>
      <c r="B42" s="85">
        <f>COUNTA(M42)</f>
        <v>0</v>
      </c>
      <c r="C42" s="85">
        <f>COUNTA(O42)</f>
        <v>0</v>
      </c>
      <c r="D42" s="85">
        <f>COUNTA(Q42)</f>
        <v>0</v>
      </c>
      <c r="E42" s="85">
        <f>COUNTA(S42)</f>
        <v>0</v>
      </c>
      <c r="F42" s="85">
        <f>IF(+B42+C42+D42+E42=0,I42/2,0)</f>
        <v>0.5</v>
      </c>
      <c r="G42" s="86">
        <f>(+B42*I42)+(C42*0.75*I42)+(D42*0.25*I42)+(E42*0*I42)+F42</f>
        <v>0.5</v>
      </c>
      <c r="H42" s="87">
        <f>+G42/I42*100</f>
        <v>50</v>
      </c>
      <c r="I42" s="93">
        <v>1</v>
      </c>
      <c r="J42" s="94" t="s">
        <v>118</v>
      </c>
      <c r="K42" s="98" t="s">
        <v>119</v>
      </c>
      <c r="L42" s="104"/>
      <c r="M42" s="91"/>
      <c r="N42" s="83"/>
      <c r="O42" s="91"/>
      <c r="P42" s="105"/>
      <c r="Q42" s="91"/>
      <c r="R42" s="105"/>
      <c r="S42" s="91"/>
      <c r="T42" s="105"/>
      <c r="U42" s="41"/>
      <c r="V42" s="41"/>
      <c r="W42" s="41"/>
      <c r="X42" s="41"/>
      <c r="Y42" s="41"/>
      <c r="Z42" s="41"/>
      <c r="AA42" s="78"/>
    </row>
    <row r="43" spans="1:27" ht="3" customHeight="1">
      <c r="A43" s="81"/>
      <c r="H43" s="66"/>
      <c r="I43" s="88"/>
      <c r="J43" s="89"/>
      <c r="K43" s="101"/>
      <c r="L43" s="106"/>
      <c r="M43" s="101"/>
      <c r="N43" s="83"/>
      <c r="O43" s="101"/>
      <c r="P43" s="105"/>
      <c r="Q43" s="101"/>
      <c r="R43" s="105"/>
      <c r="S43" s="101"/>
      <c r="T43" s="105"/>
      <c r="U43" s="101"/>
      <c r="V43" s="101"/>
      <c r="W43" s="101"/>
      <c r="X43" s="101"/>
      <c r="Y43" s="101"/>
      <c r="Z43" s="101"/>
      <c r="AA43" s="78"/>
    </row>
    <row r="44" spans="1:27" ht="12.75" customHeight="1">
      <c r="A44" s="81">
        <f>IF(F44&gt;0,1,0)</f>
        <v>1</v>
      </c>
      <c r="B44" s="85">
        <f>COUNTA(M44)</f>
        <v>0</v>
      </c>
      <c r="C44" s="85">
        <f>COUNTA(O44)</f>
        <v>0</v>
      </c>
      <c r="D44" s="85">
        <f>COUNTA(Q44)</f>
        <v>0</v>
      </c>
      <c r="E44" s="85">
        <f>COUNTA(S44)</f>
        <v>0</v>
      </c>
      <c r="F44" s="85">
        <f>IF(+B44+C44+D44+E44=0,I44/2,0)</f>
        <v>1.5</v>
      </c>
      <c r="G44" s="86">
        <f>(+B44*I44)+(C44*0.75*I44)+(D44*0.25*I44)+(E44*0*I44)+F44</f>
        <v>1.5</v>
      </c>
      <c r="H44" s="87">
        <f>+G44/I44*100</f>
        <v>50</v>
      </c>
      <c r="I44" s="100">
        <v>3</v>
      </c>
      <c r="J44" s="89" t="s">
        <v>120</v>
      </c>
      <c r="K44" s="107" t="s">
        <v>121</v>
      </c>
      <c r="L44" s="104"/>
      <c r="M44" s="91"/>
      <c r="N44" s="83"/>
      <c r="O44" s="91"/>
      <c r="P44" s="105"/>
      <c r="Q44" s="91"/>
      <c r="R44" s="105"/>
      <c r="S44" s="91"/>
      <c r="T44" s="105"/>
      <c r="U44" s="41"/>
      <c r="V44" s="41"/>
      <c r="W44" s="41"/>
      <c r="X44" s="41"/>
      <c r="Y44" s="41"/>
      <c r="Z44" s="41"/>
      <c r="AA44" s="78"/>
    </row>
    <row r="45" spans="1:27" ht="3" customHeight="1">
      <c r="A45" s="81"/>
      <c r="H45" s="66"/>
      <c r="I45" s="100"/>
      <c r="J45" s="89"/>
      <c r="K45" s="107"/>
      <c r="L45" s="104"/>
      <c r="M45" s="101"/>
      <c r="N45" s="83"/>
      <c r="O45" s="101"/>
      <c r="P45" s="105"/>
      <c r="Q45" s="101"/>
      <c r="R45" s="105"/>
      <c r="S45" s="101"/>
      <c r="T45" s="105"/>
      <c r="U45" s="101"/>
      <c r="V45" s="101"/>
      <c r="W45" s="101"/>
      <c r="X45" s="101"/>
      <c r="Y45" s="101"/>
      <c r="Z45" s="101"/>
      <c r="AA45" s="78"/>
    </row>
    <row r="46" spans="1:27" ht="12.75" customHeight="1">
      <c r="A46" s="81">
        <f>IF(F46&gt;0,1,0)</f>
        <v>1</v>
      </c>
      <c r="B46" s="85">
        <f>COUNTA(M46)</f>
        <v>0</v>
      </c>
      <c r="C46" s="85">
        <f>COUNTA(O46)</f>
        <v>0</v>
      </c>
      <c r="D46" s="85">
        <f>COUNTA(Q46)</f>
        <v>0</v>
      </c>
      <c r="E46" s="85">
        <f>COUNTA(S46)</f>
        <v>0</v>
      </c>
      <c r="F46" s="85">
        <f>IF(+B46+C46+D46+E46=0,I46/2,0)</f>
        <v>0.25</v>
      </c>
      <c r="G46" s="86">
        <f>(+B46*I46)+(C46*0.75*I46)+(D46*0.25*I46)+(E46*0*I46)+F46</f>
        <v>0.25</v>
      </c>
      <c r="H46" s="87">
        <f>+G46/I46*100</f>
        <v>50</v>
      </c>
      <c r="I46" s="93">
        <v>0.5</v>
      </c>
      <c r="J46" s="89" t="s">
        <v>122</v>
      </c>
      <c r="K46" s="98" t="s">
        <v>123</v>
      </c>
      <c r="L46" s="104"/>
      <c r="M46" s="91"/>
      <c r="N46" s="83"/>
      <c r="O46" s="91"/>
      <c r="P46" s="105"/>
      <c r="Q46" s="91"/>
      <c r="R46" s="105"/>
      <c r="S46" s="91"/>
      <c r="T46" s="105"/>
      <c r="U46" s="41"/>
      <c r="V46" s="41"/>
      <c r="W46" s="41"/>
      <c r="X46" s="41"/>
      <c r="Y46" s="41"/>
      <c r="Z46" s="41"/>
      <c r="AA46" s="78"/>
    </row>
    <row r="47" spans="1:27" ht="3" customHeight="1">
      <c r="A47" s="81"/>
      <c r="H47" s="66"/>
      <c r="I47" s="100"/>
      <c r="J47" s="89"/>
      <c r="K47" s="98"/>
      <c r="L47" s="104"/>
      <c r="M47" s="101"/>
      <c r="N47" s="83"/>
      <c r="O47" s="101"/>
      <c r="P47" s="105"/>
      <c r="Q47" s="101"/>
      <c r="R47" s="105"/>
      <c r="S47" s="101"/>
      <c r="T47" s="105"/>
      <c r="U47" s="101"/>
      <c r="V47" s="101"/>
      <c r="W47" s="101"/>
      <c r="X47" s="101"/>
      <c r="Y47" s="101"/>
      <c r="Z47" s="101"/>
      <c r="AA47" s="78"/>
    </row>
    <row r="48" spans="1:27" ht="12.75" customHeight="1">
      <c r="A48" s="81">
        <f>IF(F48&gt;0,1,0)</f>
        <v>1</v>
      </c>
      <c r="B48" s="85">
        <f>COUNTA(M48)</f>
        <v>0</v>
      </c>
      <c r="C48" s="85">
        <f>COUNTA(O48)</f>
        <v>0</v>
      </c>
      <c r="D48" s="85">
        <f>COUNTA(Q48)</f>
        <v>0</v>
      </c>
      <c r="E48" s="85">
        <f>COUNTA(S48)</f>
        <v>0</v>
      </c>
      <c r="F48" s="85">
        <f>IF(+B48+C48+D48+E48=0,I48/2,0)</f>
        <v>0.25</v>
      </c>
      <c r="G48" s="86">
        <f>(+B48*I48)+(C48*0.75*I48)+(D48*0.25*I48)+(E48*0*I48)+F48</f>
        <v>0.25</v>
      </c>
      <c r="H48" s="87">
        <f>+G48/I48*100</f>
        <v>50</v>
      </c>
      <c r="I48" s="93">
        <v>0.5</v>
      </c>
      <c r="J48" s="89" t="s">
        <v>124</v>
      </c>
      <c r="K48" s="78" t="s">
        <v>125</v>
      </c>
      <c r="L48" s="104"/>
      <c r="M48" s="91"/>
      <c r="N48" s="83"/>
      <c r="O48" s="91"/>
      <c r="P48" s="105"/>
      <c r="Q48" s="91"/>
      <c r="R48" s="105"/>
      <c r="S48" s="91"/>
      <c r="T48" s="105"/>
      <c r="U48" s="41"/>
      <c r="V48" s="41"/>
      <c r="W48" s="41"/>
      <c r="X48" s="41"/>
      <c r="Y48" s="41"/>
      <c r="Z48" s="41"/>
      <c r="AA48" s="78"/>
    </row>
    <row r="49" spans="1:27" ht="3" customHeight="1">
      <c r="A49" s="81"/>
      <c r="H49" s="66"/>
      <c r="I49" s="100"/>
      <c r="J49" s="89"/>
      <c r="K49" s="107"/>
      <c r="L49" s="104"/>
      <c r="M49" s="101"/>
      <c r="N49" s="83"/>
      <c r="O49" s="101"/>
      <c r="P49" s="105"/>
      <c r="Q49" s="101"/>
      <c r="R49" s="105"/>
      <c r="S49" s="101"/>
      <c r="T49" s="105"/>
      <c r="U49" s="101"/>
      <c r="V49" s="101"/>
      <c r="W49" s="101"/>
      <c r="X49" s="101"/>
      <c r="Y49" s="101"/>
      <c r="Z49" s="101"/>
      <c r="AA49" s="78"/>
    </row>
    <row r="50" spans="1:27" ht="12.75" customHeight="1">
      <c r="A50" s="81">
        <f>IF(F50&gt;0,1,0)</f>
        <v>1</v>
      </c>
      <c r="B50" s="85">
        <f>COUNTA(M50)</f>
        <v>0</v>
      </c>
      <c r="C50" s="85">
        <f>COUNTA(O50)</f>
        <v>0</v>
      </c>
      <c r="D50" s="85">
        <f>COUNTA(Q50)</f>
        <v>0</v>
      </c>
      <c r="E50" s="85">
        <f>COUNTA(S50)</f>
        <v>0</v>
      </c>
      <c r="F50" s="85">
        <f>IF(+B50+C50+D50+E50=0,I50/2,0)</f>
        <v>0.25</v>
      </c>
      <c r="G50" s="86">
        <f>(+B50*I50)+(C50*0.75*I50)+(D50*0.25*I50)+(E50*0*I50)+F50</f>
        <v>0.25</v>
      </c>
      <c r="H50" s="87">
        <f>+G50/I50*100</f>
        <v>50</v>
      </c>
      <c r="I50" s="93">
        <v>0.5</v>
      </c>
      <c r="J50" s="89" t="s">
        <v>126</v>
      </c>
      <c r="K50" s="78" t="s">
        <v>127</v>
      </c>
      <c r="L50" s="104"/>
      <c r="M50" s="91"/>
      <c r="N50" s="83"/>
      <c r="O50" s="91"/>
      <c r="P50" s="105"/>
      <c r="Q50" s="91"/>
      <c r="R50" s="105"/>
      <c r="S50" s="91"/>
      <c r="T50" s="105"/>
      <c r="U50" s="41"/>
      <c r="V50" s="41"/>
      <c r="W50" s="41"/>
      <c r="X50" s="41"/>
      <c r="Y50" s="41"/>
      <c r="Z50" s="41"/>
      <c r="AA50" s="78"/>
    </row>
    <row r="51" spans="1:27" ht="3" customHeight="1">
      <c r="A51" s="81"/>
      <c r="H51" s="66"/>
      <c r="I51" s="100"/>
      <c r="J51" s="89"/>
      <c r="K51" s="107"/>
      <c r="L51" s="104"/>
      <c r="M51" s="101"/>
      <c r="N51" s="83"/>
      <c r="O51" s="101"/>
      <c r="P51" s="105"/>
      <c r="Q51" s="101"/>
      <c r="R51" s="105"/>
      <c r="S51" s="101"/>
      <c r="T51" s="105"/>
      <c r="U51" s="101"/>
      <c r="V51" s="101"/>
      <c r="W51" s="101"/>
      <c r="X51" s="101"/>
      <c r="Y51" s="101"/>
      <c r="Z51" s="101"/>
      <c r="AA51" s="78"/>
    </row>
    <row r="52" spans="1:27" ht="3" customHeight="1">
      <c r="A52" s="81"/>
      <c r="H52" s="108"/>
      <c r="I52" s="109"/>
      <c r="J52" s="110"/>
      <c r="K52" s="111"/>
      <c r="L52" s="112"/>
      <c r="M52" s="113"/>
      <c r="N52" s="114"/>
      <c r="O52" s="113"/>
      <c r="P52" s="115"/>
      <c r="Q52" s="113"/>
      <c r="R52" s="115"/>
      <c r="S52" s="113"/>
      <c r="T52" s="115"/>
      <c r="U52" s="116"/>
      <c r="V52" s="116"/>
      <c r="W52" s="117"/>
      <c r="X52" s="117"/>
      <c r="Y52" s="117"/>
      <c r="Z52" s="117"/>
      <c r="AA52" s="117"/>
    </row>
    <row r="53" spans="1:27" ht="12.75" customHeight="1">
      <c r="A53" s="81"/>
      <c r="H53" s="108"/>
      <c r="I53" s="109"/>
      <c r="J53" s="110"/>
      <c r="K53" s="108" t="s">
        <v>128</v>
      </c>
      <c r="L53" s="112"/>
      <c r="M53" s="113"/>
      <c r="N53" s="114"/>
      <c r="O53" s="113"/>
      <c r="P53" s="115"/>
      <c r="Q53" s="113"/>
      <c r="R53" s="115"/>
      <c r="S53" s="113"/>
      <c r="T53" s="115"/>
      <c r="U53" s="116"/>
      <c r="V53" s="116"/>
      <c r="W53" s="117"/>
      <c r="X53" s="117"/>
      <c r="Y53" s="117"/>
      <c r="Z53" s="117"/>
      <c r="AA53" s="117"/>
    </row>
    <row r="54" spans="1:27" ht="3" customHeight="1">
      <c r="A54" s="81"/>
      <c r="H54" s="108"/>
      <c r="I54" s="109"/>
      <c r="J54" s="110"/>
      <c r="K54" s="111"/>
      <c r="L54" s="112"/>
      <c r="M54" s="113"/>
      <c r="N54" s="114"/>
      <c r="O54" s="113"/>
      <c r="P54" s="115"/>
      <c r="Q54" s="113"/>
      <c r="R54" s="115"/>
      <c r="S54" s="113"/>
      <c r="T54" s="115"/>
      <c r="U54" s="116"/>
      <c r="V54" s="116"/>
      <c r="W54" s="117"/>
      <c r="X54" s="117"/>
      <c r="Y54" s="117"/>
      <c r="Z54" s="117"/>
      <c r="AA54" s="117"/>
    </row>
    <row r="55" spans="1:27" ht="12.75" customHeight="1">
      <c r="A55" s="81"/>
      <c r="H55" s="108"/>
      <c r="I55" s="109"/>
      <c r="J55" s="118" t="s">
        <v>70</v>
      </c>
      <c r="K55" s="108" t="s">
        <v>129</v>
      </c>
      <c r="L55" s="112"/>
      <c r="M55" s="113"/>
      <c r="N55" s="114"/>
      <c r="O55" s="113"/>
      <c r="P55" s="115"/>
      <c r="Q55" s="113"/>
      <c r="R55" s="115"/>
      <c r="S55" s="113"/>
      <c r="T55" s="115"/>
      <c r="U55" s="116"/>
      <c r="V55" s="116"/>
      <c r="W55" s="117"/>
      <c r="X55" s="117"/>
      <c r="Y55" s="117"/>
      <c r="Z55" s="117"/>
      <c r="AA55" s="117"/>
    </row>
    <row r="56" spans="1:27" ht="3" customHeight="1">
      <c r="A56" s="81"/>
      <c r="H56" s="108"/>
      <c r="I56" s="109"/>
      <c r="J56" s="110"/>
      <c r="K56" s="111"/>
      <c r="L56" s="112"/>
      <c r="M56" s="113"/>
      <c r="N56" s="114"/>
      <c r="O56" s="113"/>
      <c r="P56" s="115"/>
      <c r="Q56" s="113"/>
      <c r="R56" s="115"/>
      <c r="S56" s="113"/>
      <c r="T56" s="115"/>
      <c r="U56" s="116"/>
      <c r="V56" s="116"/>
      <c r="W56" s="117"/>
      <c r="X56" s="117"/>
      <c r="Y56" s="117"/>
      <c r="Z56" s="117"/>
      <c r="AA56" s="117"/>
    </row>
    <row r="57" spans="1:27" ht="12.75" customHeight="1">
      <c r="A57" s="81">
        <f>IF(F57&gt;0,1,0)</f>
        <v>1</v>
      </c>
      <c r="B57" s="119">
        <f>COUNTA(M57)</f>
        <v>0</v>
      </c>
      <c r="C57" s="119">
        <f>COUNTA(O57)</f>
        <v>0</v>
      </c>
      <c r="D57" s="119">
        <f>COUNTA(Q57)</f>
        <v>0</v>
      </c>
      <c r="E57" s="119">
        <f>COUNTA(S57)</f>
        <v>0</v>
      </c>
      <c r="F57" s="85">
        <f>IF(+B57+C57+D57+E57=0,I57/2,0)</f>
        <v>0.25</v>
      </c>
      <c r="G57" s="86">
        <f>(+C57*0.25*I57)+(D57*0.75*I57)+(E57*I57)+F57</f>
        <v>0.25</v>
      </c>
      <c r="H57" s="108">
        <f>+G57/I57*100</f>
        <v>50</v>
      </c>
      <c r="I57" s="109">
        <v>0.5</v>
      </c>
      <c r="J57" s="120" t="s">
        <v>98</v>
      </c>
      <c r="K57" s="121" t="s">
        <v>130</v>
      </c>
      <c r="L57" s="122"/>
      <c r="M57" s="91"/>
      <c r="N57" s="114"/>
      <c r="O57" s="91"/>
      <c r="P57" s="115"/>
      <c r="Q57" s="91"/>
      <c r="R57" s="115"/>
      <c r="S57" s="91"/>
      <c r="T57" s="115"/>
      <c r="U57" s="41"/>
      <c r="V57" s="41"/>
      <c r="W57" s="41"/>
      <c r="X57" s="41"/>
      <c r="Y57" s="41"/>
      <c r="Z57" s="41"/>
      <c r="AA57" s="117"/>
    </row>
    <row r="58" spans="1:27" ht="3" customHeight="1">
      <c r="A58" s="81"/>
      <c r="H58" s="108"/>
      <c r="I58" s="109"/>
      <c r="J58" s="110"/>
      <c r="K58" s="111"/>
      <c r="L58" s="112"/>
      <c r="M58" s="113"/>
      <c r="N58" s="114"/>
      <c r="O58" s="113"/>
      <c r="P58" s="115"/>
      <c r="Q58" s="113"/>
      <c r="R58" s="115"/>
      <c r="S58" s="113"/>
      <c r="T58" s="115"/>
      <c r="U58" s="116"/>
      <c r="V58" s="116"/>
      <c r="W58" s="117"/>
      <c r="X58" s="117"/>
      <c r="Y58" s="117"/>
      <c r="Z58" s="117"/>
      <c r="AA58" s="117"/>
    </row>
    <row r="59" spans="1:27" ht="12.75" customHeight="1">
      <c r="A59" s="81">
        <f>IF(F59&gt;0,1,0)</f>
        <v>1</v>
      </c>
      <c r="B59" s="119">
        <f>COUNTA(M59)</f>
        <v>0</v>
      </c>
      <c r="C59" s="119">
        <f>COUNTA(O59)</f>
        <v>0</v>
      </c>
      <c r="D59" s="119">
        <f>COUNTA(Q59)</f>
        <v>0</v>
      </c>
      <c r="E59" s="119">
        <f>COUNTA(S59)</f>
        <v>0</v>
      </c>
      <c r="F59" s="85">
        <f>IF(+B59+C59+D59+E59=0,I59/2,0)</f>
        <v>0.25</v>
      </c>
      <c r="G59" s="86">
        <f>(+C59*0.25*I59)+(D59*0.75*I59)+(E59*I59)+F59</f>
        <v>0.25</v>
      </c>
      <c r="H59" s="108">
        <f>+G59/I59*100</f>
        <v>50</v>
      </c>
      <c r="I59" s="109">
        <v>0.5</v>
      </c>
      <c r="J59" s="120" t="s">
        <v>100</v>
      </c>
      <c r="K59" s="121" t="s">
        <v>131</v>
      </c>
      <c r="L59" s="122"/>
      <c r="M59" s="91"/>
      <c r="N59" s="114"/>
      <c r="O59" s="91"/>
      <c r="P59" s="115"/>
      <c r="Q59" s="91"/>
      <c r="R59" s="115"/>
      <c r="S59" s="91"/>
      <c r="T59" s="115"/>
      <c r="U59" s="41"/>
      <c r="V59" s="41"/>
      <c r="W59" s="41"/>
      <c r="X59" s="41"/>
      <c r="Y59" s="41"/>
      <c r="Z59" s="41"/>
      <c r="AA59" s="117"/>
    </row>
    <row r="60" spans="1:27" ht="3" customHeight="1">
      <c r="A60" s="81"/>
      <c r="H60" s="108"/>
      <c r="I60" s="109"/>
      <c r="J60" s="110"/>
      <c r="K60" s="111"/>
      <c r="L60" s="112"/>
      <c r="M60" s="113"/>
      <c r="N60" s="114"/>
      <c r="O60" s="113"/>
      <c r="P60" s="115"/>
      <c r="Q60" s="113"/>
      <c r="R60" s="115"/>
      <c r="S60" s="113"/>
      <c r="T60" s="115"/>
      <c r="U60" s="116"/>
      <c r="V60" s="116"/>
      <c r="W60" s="117"/>
      <c r="X60" s="117"/>
      <c r="Y60" s="117"/>
      <c r="Z60" s="117"/>
      <c r="AA60" s="117"/>
    </row>
    <row r="61" spans="1:27" ht="12.75" customHeight="1">
      <c r="A61" s="81">
        <f>IF(F61&gt;0,1,0)</f>
        <v>1</v>
      </c>
      <c r="B61" s="119">
        <f>COUNTA(M61)</f>
        <v>0</v>
      </c>
      <c r="C61" s="119">
        <f>COUNTA(O61)</f>
        <v>0</v>
      </c>
      <c r="D61" s="119">
        <f>COUNTA(Q61)</f>
        <v>0</v>
      </c>
      <c r="E61" s="119">
        <f>COUNTA(S61)</f>
        <v>0</v>
      </c>
      <c r="F61" s="85">
        <f>IF(+B61+C61+D61+E61=0,I61/2,0)</f>
        <v>0.25</v>
      </c>
      <c r="G61" s="86">
        <f>(+C61*0.25*I61)+(D61*0.75*I61)+(E61*I61)+F61</f>
        <v>0.25</v>
      </c>
      <c r="H61" s="108">
        <f>+G61/I61*100</f>
        <v>50</v>
      </c>
      <c r="I61" s="109">
        <v>0.5</v>
      </c>
      <c r="J61" s="123" t="s">
        <v>102</v>
      </c>
      <c r="K61" s="121" t="s">
        <v>132</v>
      </c>
      <c r="L61" s="124"/>
      <c r="M61" s="91"/>
      <c r="N61" s="114"/>
      <c r="O61" s="91"/>
      <c r="P61" s="115"/>
      <c r="Q61" s="91"/>
      <c r="R61" s="115"/>
      <c r="S61" s="91"/>
      <c r="T61" s="115"/>
      <c r="U61" s="41"/>
      <c r="V61" s="41"/>
      <c r="W61" s="41"/>
      <c r="X61" s="41"/>
      <c r="Y61" s="41"/>
      <c r="Z61" s="41"/>
      <c r="AA61" s="117"/>
    </row>
    <row r="62" spans="1:27" ht="3" customHeight="1">
      <c r="A62" s="81"/>
      <c r="H62" s="108"/>
      <c r="I62" s="109"/>
      <c r="J62" s="110"/>
      <c r="K62" s="111"/>
      <c r="L62" s="112"/>
      <c r="M62" s="113"/>
      <c r="N62" s="114"/>
      <c r="O62" s="113"/>
      <c r="P62" s="115"/>
      <c r="Q62" s="113"/>
      <c r="R62" s="115"/>
      <c r="S62" s="113"/>
      <c r="T62" s="115"/>
      <c r="U62" s="116"/>
      <c r="V62" s="116"/>
      <c r="W62" s="117"/>
      <c r="X62" s="117"/>
      <c r="Y62" s="117"/>
      <c r="Z62" s="117"/>
      <c r="AA62" s="117"/>
    </row>
    <row r="63" spans="1:27" ht="12.75" customHeight="1">
      <c r="A63" s="81">
        <f>IF(F63&gt;0,1,0)</f>
        <v>1</v>
      </c>
      <c r="B63" s="119">
        <f>COUNTA(M63)</f>
        <v>0</v>
      </c>
      <c r="C63" s="119">
        <f>COUNTA(O63)</f>
        <v>0</v>
      </c>
      <c r="D63" s="119">
        <f>COUNTA(Q63)</f>
        <v>0</v>
      </c>
      <c r="E63" s="119">
        <f>COUNTA(S63)</f>
        <v>0</v>
      </c>
      <c r="F63" s="85">
        <f>IF(+B63+C63+D63+E63=0,I63/2,0)</f>
        <v>0.25</v>
      </c>
      <c r="G63" s="86">
        <f>(+C63*0.25*I63)+(D63*0.75*I63)+(E63*I63)+F63</f>
        <v>0.25</v>
      </c>
      <c r="H63" s="108">
        <f>+G63/I63*100</f>
        <v>50</v>
      </c>
      <c r="I63" s="109">
        <v>0.5</v>
      </c>
      <c r="J63" s="123" t="s">
        <v>108</v>
      </c>
      <c r="K63" s="121" t="s">
        <v>133</v>
      </c>
      <c r="L63" s="124"/>
      <c r="M63" s="91"/>
      <c r="N63" s="114"/>
      <c r="O63" s="91"/>
      <c r="P63" s="115"/>
      <c r="Q63" s="91"/>
      <c r="R63" s="115"/>
      <c r="S63" s="91"/>
      <c r="T63" s="115"/>
      <c r="U63" s="41"/>
      <c r="V63" s="41"/>
      <c r="W63" s="41"/>
      <c r="X63" s="41"/>
      <c r="Y63" s="41"/>
      <c r="Z63" s="41"/>
      <c r="AA63" s="117"/>
    </row>
    <row r="64" spans="1:27" ht="3" customHeight="1">
      <c r="A64" s="81"/>
      <c r="H64" s="108"/>
      <c r="I64" s="109"/>
      <c r="J64" s="110"/>
      <c r="K64" s="111"/>
      <c r="L64" s="112"/>
      <c r="M64" s="113"/>
      <c r="N64" s="114"/>
      <c r="O64" s="113"/>
      <c r="P64" s="115"/>
      <c r="Q64" s="113"/>
      <c r="R64" s="115"/>
      <c r="S64" s="113"/>
      <c r="T64" s="115"/>
      <c r="U64" s="116"/>
      <c r="V64" s="116"/>
      <c r="W64" s="117"/>
      <c r="X64" s="117"/>
      <c r="Y64" s="117"/>
      <c r="Z64" s="117"/>
      <c r="AA64" s="117"/>
    </row>
    <row r="65" spans="1:27" ht="12.75" customHeight="1">
      <c r="A65" s="81">
        <f>IF(F65&gt;0,1,0)</f>
        <v>1</v>
      </c>
      <c r="B65" s="119">
        <f>COUNTA(M65)</f>
        <v>0</v>
      </c>
      <c r="C65" s="119">
        <f>COUNTA(O65)</f>
        <v>0</v>
      </c>
      <c r="D65" s="119">
        <f>COUNTA(Q65)</f>
        <v>0</v>
      </c>
      <c r="E65" s="119">
        <f>COUNTA(S65)</f>
        <v>0</v>
      </c>
      <c r="F65" s="85">
        <f>IF(+B65+C65+D65+E65=0,I65/2,0)</f>
        <v>0.25</v>
      </c>
      <c r="G65" s="86">
        <f>(+C65*0.25*I65)+(D65*0.75*I65)+(E65*I65)+F65</f>
        <v>0.25</v>
      </c>
      <c r="H65" s="108">
        <f>+G65/I65*100</f>
        <v>50</v>
      </c>
      <c r="I65" s="109">
        <v>0.5</v>
      </c>
      <c r="J65" s="120" t="s">
        <v>110</v>
      </c>
      <c r="K65" s="125" t="s">
        <v>134</v>
      </c>
      <c r="L65" s="124"/>
      <c r="M65" s="91"/>
      <c r="N65" s="114"/>
      <c r="O65" s="91"/>
      <c r="P65" s="115"/>
      <c r="Q65" s="91"/>
      <c r="R65" s="115"/>
      <c r="S65" s="91"/>
      <c r="T65" s="115"/>
      <c r="U65" s="41"/>
      <c r="V65" s="41"/>
      <c r="W65" s="41"/>
      <c r="X65" s="41"/>
      <c r="Y65" s="41"/>
      <c r="Z65" s="41"/>
      <c r="AA65" s="117"/>
    </row>
    <row r="66" spans="1:27" ht="3" customHeight="1">
      <c r="A66" s="81"/>
      <c r="H66" s="108"/>
      <c r="I66" s="109"/>
      <c r="J66" s="110"/>
      <c r="K66" s="111"/>
      <c r="L66" s="112"/>
      <c r="M66" s="113"/>
      <c r="N66" s="114"/>
      <c r="O66" s="113"/>
      <c r="P66" s="115"/>
      <c r="Q66" s="113"/>
      <c r="R66" s="115"/>
      <c r="S66" s="113"/>
      <c r="T66" s="115"/>
      <c r="U66" s="116"/>
      <c r="V66" s="116"/>
      <c r="W66" s="117"/>
      <c r="X66" s="117"/>
      <c r="Y66" s="117"/>
      <c r="Z66" s="117"/>
      <c r="AA66" s="117"/>
    </row>
    <row r="67" spans="1:27" ht="12.75" customHeight="1">
      <c r="A67" s="81">
        <f>IF(F67&gt;0,1,0)</f>
        <v>1</v>
      </c>
      <c r="B67" s="119">
        <f>COUNTA(M67)</f>
        <v>0</v>
      </c>
      <c r="C67" s="119">
        <f>COUNTA(O67)</f>
        <v>0</v>
      </c>
      <c r="D67" s="119">
        <f>COUNTA(Q67)</f>
        <v>0</v>
      </c>
      <c r="E67" s="119">
        <f>COUNTA(S67)</f>
        <v>0</v>
      </c>
      <c r="F67" s="85">
        <f>IF(+B67+C67+D67+E67=0,I67/2,0)</f>
        <v>0.25</v>
      </c>
      <c r="G67" s="86">
        <f>(+C67*0.25*I67)+(D67*0.75*I67)+(E67*I67)+F67</f>
        <v>0.25</v>
      </c>
      <c r="H67" s="108">
        <f>+G67/I67*100</f>
        <v>50</v>
      </c>
      <c r="I67" s="109">
        <v>0.5</v>
      </c>
      <c r="J67" s="120" t="s">
        <v>115</v>
      </c>
      <c r="K67" s="121" t="s">
        <v>135</v>
      </c>
      <c r="L67" s="124"/>
      <c r="M67" s="91"/>
      <c r="N67" s="114"/>
      <c r="O67" s="91"/>
      <c r="P67" s="115"/>
      <c r="Q67" s="91"/>
      <c r="R67" s="115"/>
      <c r="S67" s="91"/>
      <c r="T67" s="115"/>
      <c r="U67" s="41"/>
      <c r="V67" s="41"/>
      <c r="W67" s="41"/>
      <c r="X67" s="41"/>
      <c r="Y67" s="41"/>
      <c r="Z67" s="41"/>
      <c r="AA67" s="117"/>
    </row>
    <row r="68" spans="1:27" ht="3" customHeight="1">
      <c r="A68" s="81"/>
      <c r="H68" s="108"/>
      <c r="I68" s="109"/>
      <c r="J68" s="110"/>
      <c r="K68" s="111"/>
      <c r="L68" s="112"/>
      <c r="M68" s="113"/>
      <c r="N68" s="114"/>
      <c r="O68" s="113"/>
      <c r="P68" s="115"/>
      <c r="Q68" s="113"/>
      <c r="R68" s="115"/>
      <c r="S68" s="113"/>
      <c r="T68" s="115"/>
      <c r="U68" s="116"/>
      <c r="V68" s="116"/>
      <c r="W68" s="117"/>
      <c r="X68" s="117"/>
      <c r="Y68" s="117"/>
      <c r="Z68" s="117"/>
      <c r="AA68" s="117"/>
    </row>
    <row r="69" spans="1:27" ht="12.75" customHeight="1">
      <c r="A69" s="81">
        <f>IF(F69&gt;0,1,0)</f>
        <v>1</v>
      </c>
      <c r="B69" s="119">
        <f>COUNTA(M69)</f>
        <v>0</v>
      </c>
      <c r="C69" s="119">
        <f>COUNTA(O69)</f>
        <v>0</v>
      </c>
      <c r="D69" s="119">
        <f>COUNTA(Q69)</f>
        <v>0</v>
      </c>
      <c r="E69" s="119">
        <f>COUNTA(S69)</f>
        <v>0</v>
      </c>
      <c r="F69" s="85">
        <f>IF(+B69+C69+D69+E69=0,I69/2,0)</f>
        <v>0.25</v>
      </c>
      <c r="G69" s="86">
        <f>(+C69*0.25*I69)+(D69*0.75*I69)+(E69*I69)+F69</f>
        <v>0.25</v>
      </c>
      <c r="H69" s="108">
        <f>+G69/I69*100</f>
        <v>50</v>
      </c>
      <c r="I69" s="109">
        <v>0.5</v>
      </c>
      <c r="J69" s="123" t="s">
        <v>118</v>
      </c>
      <c r="K69" s="121" t="s">
        <v>136</v>
      </c>
      <c r="L69" s="122"/>
      <c r="M69" s="91"/>
      <c r="N69" s="114"/>
      <c r="O69" s="91"/>
      <c r="P69" s="115"/>
      <c r="Q69" s="91"/>
      <c r="R69" s="115"/>
      <c r="S69" s="91"/>
      <c r="T69" s="115"/>
      <c r="U69" s="41"/>
      <c r="V69" s="41"/>
      <c r="W69" s="41"/>
      <c r="X69" s="41"/>
      <c r="Y69" s="41"/>
      <c r="Z69" s="41"/>
      <c r="AA69" s="117"/>
    </row>
    <row r="70" spans="1:27" ht="3" customHeight="1">
      <c r="A70" s="81"/>
      <c r="H70" s="108"/>
      <c r="I70" s="109"/>
      <c r="J70" s="110"/>
      <c r="K70" s="111"/>
      <c r="L70" s="112"/>
      <c r="M70" s="113"/>
      <c r="N70" s="114"/>
      <c r="O70" s="113"/>
      <c r="P70" s="115"/>
      <c r="Q70" s="113"/>
      <c r="R70" s="115"/>
      <c r="S70" s="113"/>
      <c r="T70" s="115"/>
      <c r="U70" s="116"/>
      <c r="V70" s="116"/>
      <c r="W70" s="117"/>
      <c r="X70" s="117"/>
      <c r="Y70" s="117"/>
      <c r="Z70" s="117"/>
      <c r="AA70" s="117"/>
    </row>
    <row r="71" spans="1:27" ht="12.75" customHeight="1">
      <c r="A71" s="81"/>
      <c r="H71" s="108"/>
      <c r="I71" s="109"/>
      <c r="J71" s="110" t="s">
        <v>75</v>
      </c>
      <c r="K71" s="108" t="s">
        <v>137</v>
      </c>
      <c r="L71" s="112"/>
      <c r="M71" s="113"/>
      <c r="N71" s="114"/>
      <c r="O71" s="113"/>
      <c r="P71" s="115"/>
      <c r="Q71" s="113"/>
      <c r="R71" s="115"/>
      <c r="S71" s="113"/>
      <c r="T71" s="115"/>
      <c r="U71" s="116"/>
      <c r="V71" s="116"/>
      <c r="W71" s="117"/>
      <c r="X71" s="117"/>
      <c r="Y71" s="117"/>
      <c r="Z71" s="117"/>
      <c r="AA71" s="117"/>
    </row>
    <row r="72" spans="1:27" ht="3" customHeight="1">
      <c r="A72" s="81"/>
      <c r="H72" s="108"/>
      <c r="I72" s="109"/>
      <c r="J72" s="110"/>
      <c r="K72" s="111"/>
      <c r="L72" s="112"/>
      <c r="M72" s="113"/>
      <c r="N72" s="114"/>
      <c r="O72" s="113"/>
      <c r="P72" s="115"/>
      <c r="Q72" s="113"/>
      <c r="R72" s="115"/>
      <c r="S72" s="113"/>
      <c r="T72" s="115"/>
      <c r="U72" s="116"/>
      <c r="V72" s="116"/>
      <c r="W72" s="117"/>
      <c r="X72" s="117"/>
      <c r="Y72" s="117"/>
      <c r="Z72" s="117"/>
      <c r="AA72" s="117"/>
    </row>
    <row r="73" spans="1:27" ht="12.75" customHeight="1">
      <c r="A73" s="81">
        <f>IF(F73&gt;0,1,0)</f>
        <v>1</v>
      </c>
      <c r="B73" s="119">
        <f>COUNTA(M73)</f>
        <v>0</v>
      </c>
      <c r="C73" s="119">
        <f>COUNTA(O73)</f>
        <v>0</v>
      </c>
      <c r="D73" s="119">
        <f>COUNTA(Q73)</f>
        <v>0</v>
      </c>
      <c r="E73" s="119">
        <f>COUNTA(S73)</f>
        <v>0</v>
      </c>
      <c r="F73" s="85">
        <f>IF(+B73+C73+D73+E73=0,I73/2,0)</f>
        <v>0.25</v>
      </c>
      <c r="G73" s="86">
        <f>(+C73*0.25*I73)+(D73*0.75*I73)+(E73*I73)+F73</f>
        <v>0.25</v>
      </c>
      <c r="H73" s="108">
        <f>+G73/I73*100</f>
        <v>50</v>
      </c>
      <c r="I73" s="109">
        <v>0.5</v>
      </c>
      <c r="J73" s="120" t="s">
        <v>98</v>
      </c>
      <c r="K73" s="121" t="s">
        <v>138</v>
      </c>
      <c r="L73" s="126"/>
      <c r="M73" s="91"/>
      <c r="N73" s="114"/>
      <c r="O73" s="91"/>
      <c r="P73" s="115"/>
      <c r="Q73" s="91"/>
      <c r="R73" s="115"/>
      <c r="S73" s="91"/>
      <c r="T73" s="115"/>
      <c r="U73" s="41"/>
      <c r="V73" s="41"/>
      <c r="W73" s="41"/>
      <c r="X73" s="41"/>
      <c r="Y73" s="41"/>
      <c r="Z73" s="41"/>
      <c r="AA73" s="117"/>
    </row>
    <row r="74" spans="1:27" ht="3" customHeight="1">
      <c r="A74" s="81"/>
      <c r="H74" s="108"/>
      <c r="I74" s="109"/>
      <c r="J74" s="120"/>
      <c r="K74" s="127"/>
      <c r="L74" s="128"/>
      <c r="M74" s="113"/>
      <c r="N74" s="114"/>
      <c r="O74" s="113"/>
      <c r="P74" s="115"/>
      <c r="Q74" s="113"/>
      <c r="R74" s="115"/>
      <c r="S74" s="113"/>
      <c r="T74" s="115"/>
      <c r="U74" s="116"/>
      <c r="V74" s="116"/>
      <c r="W74" s="117"/>
      <c r="X74" s="117"/>
      <c r="Y74" s="117"/>
      <c r="Z74" s="117"/>
      <c r="AA74" s="117"/>
    </row>
    <row r="75" spans="1:27" ht="12.75" customHeight="1">
      <c r="A75" s="81">
        <f>IF(F75&gt;0,1,0)</f>
        <v>1</v>
      </c>
      <c r="B75" s="85">
        <f>COUNTA(M75)</f>
        <v>0</v>
      </c>
      <c r="C75" s="85">
        <f>COUNTA(O75)</f>
        <v>0</v>
      </c>
      <c r="D75" s="85">
        <f>COUNTA(Q75)</f>
        <v>0</v>
      </c>
      <c r="E75" s="85">
        <f>COUNTA(S75)</f>
        <v>0</v>
      </c>
      <c r="F75" s="85">
        <f>IF(+B75+C75+D75+E75=0,I75/2,0)</f>
        <v>0.25</v>
      </c>
      <c r="G75" s="86">
        <f>(+B75*I75)+(C75*0.75*I75)+(D75*0.25*I75)+(E75*0*I75)+F75</f>
        <v>0.25</v>
      </c>
      <c r="H75" s="108">
        <f>+G75/I75*100</f>
        <v>50</v>
      </c>
      <c r="I75" s="109">
        <v>0.5</v>
      </c>
      <c r="J75" s="120" t="s">
        <v>100</v>
      </c>
      <c r="K75" s="127" t="s">
        <v>139</v>
      </c>
      <c r="L75" s="126"/>
      <c r="M75" s="91"/>
      <c r="N75" s="114"/>
      <c r="O75" s="91"/>
      <c r="P75" s="115"/>
      <c r="Q75" s="91"/>
      <c r="R75" s="115"/>
      <c r="S75" s="91"/>
      <c r="T75" s="115"/>
      <c r="U75" s="41"/>
      <c r="V75" s="41"/>
      <c r="W75" s="41"/>
      <c r="X75" s="41"/>
      <c r="Y75" s="41"/>
      <c r="Z75" s="41"/>
      <c r="AA75" s="117"/>
    </row>
    <row r="76" spans="1:27" ht="3" customHeight="1">
      <c r="A76" s="81"/>
      <c r="H76" s="108"/>
      <c r="I76" s="109"/>
      <c r="J76" s="120"/>
      <c r="K76" s="127"/>
      <c r="L76" s="128"/>
      <c r="M76" s="113"/>
      <c r="N76" s="114"/>
      <c r="O76" s="113"/>
      <c r="P76" s="115"/>
      <c r="Q76" s="113"/>
      <c r="R76" s="115"/>
      <c r="S76" s="113"/>
      <c r="T76" s="115"/>
      <c r="U76" s="116"/>
      <c r="V76" s="116"/>
      <c r="W76" s="117"/>
      <c r="X76" s="117"/>
      <c r="Y76" s="117"/>
      <c r="Z76" s="117"/>
      <c r="AA76" s="117"/>
    </row>
    <row r="77" spans="1:27" ht="12.75" customHeight="1">
      <c r="A77" s="81">
        <f>IF(F77&gt;0,1,0)</f>
        <v>1</v>
      </c>
      <c r="B77" s="119">
        <f>COUNTA(M77)</f>
        <v>0</v>
      </c>
      <c r="C77" s="119">
        <f>COUNTA(O77)</f>
        <v>0</v>
      </c>
      <c r="D77" s="119">
        <f>COUNTA(Q77)</f>
        <v>0</v>
      </c>
      <c r="E77" s="119">
        <f>COUNTA(S77)</f>
        <v>0</v>
      </c>
      <c r="F77" s="85">
        <f>IF(+B77+C77+D77+E77=0,I77/2,0)</f>
        <v>0.25</v>
      </c>
      <c r="G77" s="86">
        <f>(+C77*0.25*I77)+(D77*0.75*I77)+(E77*I77)+F77</f>
        <v>0.25</v>
      </c>
      <c r="H77" s="108">
        <f>+G77/I77*100</f>
        <v>50</v>
      </c>
      <c r="I77" s="109">
        <v>0.5</v>
      </c>
      <c r="J77" s="120" t="s">
        <v>102</v>
      </c>
      <c r="K77" s="127" t="s">
        <v>140</v>
      </c>
      <c r="L77" s="126"/>
      <c r="M77" s="91"/>
      <c r="N77" s="114"/>
      <c r="O77" s="91"/>
      <c r="P77" s="115"/>
      <c r="Q77" s="91"/>
      <c r="R77" s="115"/>
      <c r="S77" s="91"/>
      <c r="T77" s="115"/>
      <c r="U77" s="41"/>
      <c r="V77" s="41"/>
      <c r="W77" s="41"/>
      <c r="X77" s="41"/>
      <c r="Y77" s="41"/>
      <c r="Z77" s="41"/>
      <c r="AA77" s="117"/>
    </row>
    <row r="78" spans="1:27" ht="3" customHeight="1">
      <c r="A78" s="81"/>
      <c r="H78" s="108"/>
      <c r="I78" s="109"/>
      <c r="J78" s="120"/>
      <c r="K78" s="127"/>
      <c r="L78" s="128"/>
      <c r="M78" s="113"/>
      <c r="N78" s="114"/>
      <c r="O78" s="113"/>
      <c r="P78" s="115"/>
      <c r="Q78" s="113"/>
      <c r="R78" s="115"/>
      <c r="S78" s="113"/>
      <c r="T78" s="115"/>
      <c r="U78" s="116"/>
      <c r="V78" s="116"/>
      <c r="W78" s="117"/>
      <c r="X78" s="117"/>
      <c r="Y78" s="117"/>
      <c r="Z78" s="117"/>
      <c r="AA78" s="117"/>
    </row>
    <row r="79" spans="1:27" ht="12.75" customHeight="1">
      <c r="A79" s="81"/>
      <c r="H79" s="108"/>
      <c r="I79" s="109"/>
      <c r="J79" s="120"/>
      <c r="K79" s="129" t="s">
        <v>141</v>
      </c>
      <c r="L79" s="128"/>
      <c r="M79" s="113"/>
      <c r="N79" s="114"/>
      <c r="O79" s="113"/>
      <c r="P79" s="115"/>
      <c r="Q79" s="113"/>
      <c r="R79" s="115"/>
      <c r="S79" s="113"/>
      <c r="T79" s="115"/>
      <c r="U79" s="116"/>
      <c r="V79" s="116"/>
      <c r="W79" s="117"/>
      <c r="X79" s="117"/>
      <c r="Y79" s="117"/>
      <c r="Z79" s="117"/>
      <c r="AA79" s="117"/>
    </row>
    <row r="80" spans="1:27" ht="3" customHeight="1">
      <c r="A80" s="81"/>
      <c r="H80" s="108"/>
      <c r="I80" s="109"/>
      <c r="J80" s="120"/>
      <c r="K80" s="127"/>
      <c r="L80" s="128"/>
      <c r="M80" s="113"/>
      <c r="N80" s="114"/>
      <c r="O80" s="113"/>
      <c r="P80" s="115"/>
      <c r="Q80" s="113"/>
      <c r="R80" s="115"/>
      <c r="S80" s="113"/>
      <c r="T80" s="115"/>
      <c r="U80" s="116"/>
      <c r="V80" s="116"/>
      <c r="W80" s="117"/>
      <c r="X80" s="117"/>
      <c r="Y80" s="117"/>
      <c r="Z80" s="117"/>
      <c r="AA80" s="117"/>
    </row>
    <row r="81" spans="1:27" ht="12.75" customHeight="1">
      <c r="A81" s="81">
        <f>IF(F81&gt;0,1,0)</f>
        <v>1</v>
      </c>
      <c r="B81" s="85">
        <f>COUNTA(M81)</f>
        <v>0</v>
      </c>
      <c r="C81" s="85">
        <f>COUNTA(O81)</f>
        <v>0</v>
      </c>
      <c r="D81" s="85">
        <f>COUNTA(Q81)</f>
        <v>0</v>
      </c>
      <c r="E81" s="85">
        <f>COUNTA(S81)</f>
        <v>0</v>
      </c>
      <c r="F81" s="85">
        <f>IF(+B81+C81+D81+E81=0,I81/2,0)</f>
        <v>0.25</v>
      </c>
      <c r="G81" s="86">
        <f>(+B81*I81)+(C81*0.75*I81)+(D81*0.25*I81)+(E81*0*I81)+F81</f>
        <v>0.25</v>
      </c>
      <c r="H81" s="108">
        <f>+G81/I81*100</f>
        <v>50</v>
      </c>
      <c r="I81" s="109">
        <v>0.5</v>
      </c>
      <c r="J81" s="120" t="s">
        <v>108</v>
      </c>
      <c r="K81" s="127" t="s">
        <v>142</v>
      </c>
      <c r="L81" s="128"/>
      <c r="M81" s="91"/>
      <c r="N81" s="114"/>
      <c r="O81" s="91"/>
      <c r="P81" s="115"/>
      <c r="Q81" s="91"/>
      <c r="R81" s="115"/>
      <c r="S81" s="91"/>
      <c r="T81" s="115"/>
      <c r="U81" s="41"/>
      <c r="V81" s="41"/>
      <c r="W81" s="41"/>
      <c r="X81" s="41"/>
      <c r="Y81" s="41"/>
      <c r="Z81" s="41"/>
      <c r="AA81" s="117"/>
    </row>
    <row r="82" spans="1:27" ht="3" customHeight="1">
      <c r="A82" s="81"/>
      <c r="H82" s="108"/>
      <c r="I82" s="109"/>
      <c r="J82" s="120"/>
      <c r="K82" s="127"/>
      <c r="L82" s="128"/>
      <c r="M82" s="113"/>
      <c r="N82" s="114"/>
      <c r="O82" s="113"/>
      <c r="P82" s="115"/>
      <c r="Q82" s="113"/>
      <c r="R82" s="115"/>
      <c r="S82" s="113"/>
      <c r="T82" s="115"/>
      <c r="U82" s="116"/>
      <c r="V82" s="116"/>
      <c r="W82" s="117"/>
      <c r="X82" s="117"/>
      <c r="Y82" s="117"/>
      <c r="Z82" s="117"/>
      <c r="AA82" s="117"/>
    </row>
    <row r="83" spans="1:27" ht="12.75" customHeight="1">
      <c r="A83" s="81"/>
      <c r="H83" s="108"/>
      <c r="I83" s="109"/>
      <c r="J83" s="110" t="s">
        <v>143</v>
      </c>
      <c r="K83" s="108" t="s">
        <v>144</v>
      </c>
      <c r="L83" s="128"/>
      <c r="M83" s="113"/>
      <c r="N83" s="114"/>
      <c r="O83" s="113"/>
      <c r="P83" s="115"/>
      <c r="Q83" s="113"/>
      <c r="R83" s="115"/>
      <c r="S83" s="113"/>
      <c r="T83" s="115"/>
      <c r="U83" s="116"/>
      <c r="V83" s="116"/>
      <c r="W83" s="117"/>
      <c r="X83" s="117"/>
      <c r="Y83" s="117"/>
      <c r="Z83" s="117"/>
      <c r="AA83" s="117"/>
    </row>
    <row r="84" spans="1:27" ht="3" customHeight="1">
      <c r="A84" s="81"/>
      <c r="H84" s="108"/>
      <c r="I84" s="109"/>
      <c r="J84" s="120"/>
      <c r="K84" s="127"/>
      <c r="L84" s="128"/>
      <c r="M84" s="113"/>
      <c r="N84" s="114"/>
      <c r="O84" s="113"/>
      <c r="P84" s="115"/>
      <c r="Q84" s="113"/>
      <c r="R84" s="115"/>
      <c r="S84" s="113"/>
      <c r="T84" s="115"/>
      <c r="U84" s="116"/>
      <c r="V84" s="116"/>
      <c r="W84" s="117"/>
      <c r="X84" s="117"/>
      <c r="Y84" s="117"/>
      <c r="Z84" s="117"/>
      <c r="AA84" s="117"/>
    </row>
    <row r="85" spans="1:27" ht="12.75" customHeight="1">
      <c r="A85" s="81">
        <f>IF(F85&gt;0,1,0)</f>
        <v>1</v>
      </c>
      <c r="B85" s="119">
        <f>COUNTA(M85)</f>
        <v>0</v>
      </c>
      <c r="C85" s="119">
        <f>COUNTA(O85)</f>
        <v>0</v>
      </c>
      <c r="D85" s="119">
        <f>COUNTA(Q85)</f>
        <v>0</v>
      </c>
      <c r="E85" s="119">
        <f>COUNTA(S85)</f>
        <v>0</v>
      </c>
      <c r="F85" s="85">
        <f>IF(+B85+C85+D85+E85=0,I85/2,0)</f>
        <v>0.25</v>
      </c>
      <c r="G85" s="86">
        <f>(+C85*0.25*I85)+(D85*0.75*I85)+(E85*I85)+F85</f>
        <v>0.25</v>
      </c>
      <c r="H85" s="108">
        <f>+G85/I85*100</f>
        <v>50</v>
      </c>
      <c r="I85" s="109">
        <v>0.5</v>
      </c>
      <c r="J85" s="123" t="s">
        <v>98</v>
      </c>
      <c r="K85" s="125" t="s">
        <v>145</v>
      </c>
      <c r="L85" s="126"/>
      <c r="M85" s="91"/>
      <c r="N85" s="114"/>
      <c r="O85" s="91"/>
      <c r="P85" s="115"/>
      <c r="Q85" s="91"/>
      <c r="R85" s="115"/>
      <c r="S85" s="91"/>
      <c r="T85" s="115"/>
      <c r="U85" s="41"/>
      <c r="V85" s="41"/>
      <c r="W85" s="41"/>
      <c r="X85" s="41"/>
      <c r="Y85" s="41"/>
      <c r="Z85" s="41"/>
      <c r="AA85" s="117"/>
    </row>
    <row r="86" spans="1:27" ht="3" customHeight="1">
      <c r="A86" s="81"/>
      <c r="H86" s="108"/>
      <c r="I86" s="109"/>
      <c r="J86" s="123"/>
      <c r="K86" s="125"/>
      <c r="L86" s="126"/>
      <c r="M86" s="126"/>
      <c r="N86" s="126"/>
      <c r="O86" s="126"/>
      <c r="P86" s="126"/>
      <c r="Q86" s="126"/>
      <c r="R86" s="126"/>
      <c r="S86" s="126"/>
      <c r="T86" s="115"/>
      <c r="U86" s="126"/>
      <c r="V86" s="126"/>
      <c r="W86" s="126"/>
      <c r="X86" s="126"/>
      <c r="Y86" s="126"/>
      <c r="Z86" s="126"/>
      <c r="AA86" s="117"/>
    </row>
    <row r="87" spans="1:27" ht="12.75" customHeight="1">
      <c r="A87" s="81"/>
      <c r="H87" s="108"/>
      <c r="I87" s="109"/>
      <c r="J87" s="123"/>
      <c r="K87" s="125" t="s">
        <v>146</v>
      </c>
      <c r="L87" s="126"/>
      <c r="M87" s="126"/>
      <c r="N87" s="126"/>
      <c r="O87" s="126"/>
      <c r="P87" s="126"/>
      <c r="Q87" s="126"/>
      <c r="R87" s="126"/>
      <c r="S87" s="126"/>
      <c r="T87" s="115"/>
      <c r="U87" s="126"/>
      <c r="V87" s="126"/>
      <c r="W87" s="126"/>
      <c r="X87" s="126"/>
      <c r="Y87" s="126"/>
      <c r="Z87" s="126"/>
      <c r="AA87" s="117"/>
    </row>
    <row r="88" spans="1:27" ht="12.75" customHeight="1">
      <c r="A88" s="81">
        <f>IF(F88&gt;0,1,0)</f>
        <v>1</v>
      </c>
      <c r="B88" s="119">
        <f>COUNTA(M88)</f>
        <v>0</v>
      </c>
      <c r="C88" s="119">
        <f>COUNTA(O88)</f>
        <v>0</v>
      </c>
      <c r="D88" s="119">
        <f>COUNTA(Q88)</f>
        <v>0</v>
      </c>
      <c r="E88" s="119">
        <f>COUNTA(S88)</f>
        <v>0</v>
      </c>
      <c r="F88" s="85">
        <f>IF(+B88+C88+D88+E88=0,I88/2,0)</f>
        <v>0.25</v>
      </c>
      <c r="G88" s="86">
        <f>(+C88*0.25*I88)+(D88*0.75*I88)+(E88*I88)+F88</f>
        <v>0.25</v>
      </c>
      <c r="H88" s="108">
        <f>+G88/I88*100</f>
        <v>50</v>
      </c>
      <c r="I88" s="109">
        <v>0.5</v>
      </c>
      <c r="J88" s="123" t="s">
        <v>100</v>
      </c>
      <c r="K88" s="125" t="s">
        <v>147</v>
      </c>
      <c r="L88" s="126"/>
      <c r="M88" s="91"/>
      <c r="N88" s="114"/>
      <c r="O88" s="91"/>
      <c r="P88" s="115"/>
      <c r="Q88" s="91"/>
      <c r="R88" s="115"/>
      <c r="S88" s="91"/>
      <c r="T88" s="115"/>
      <c r="U88" s="41"/>
      <c r="V88" s="41"/>
      <c r="W88" s="41"/>
      <c r="X88" s="41"/>
      <c r="Y88" s="41"/>
      <c r="Z88" s="41"/>
      <c r="AA88" s="117"/>
    </row>
    <row r="89" spans="1:27" ht="3" customHeight="1">
      <c r="A89" s="81"/>
      <c r="H89" s="108"/>
      <c r="I89" s="109"/>
      <c r="J89" s="120"/>
      <c r="K89" s="127"/>
      <c r="L89" s="128"/>
      <c r="M89" s="113"/>
      <c r="N89" s="114"/>
      <c r="O89" s="113"/>
      <c r="P89" s="115"/>
      <c r="Q89" s="113"/>
      <c r="R89" s="115"/>
      <c r="S89" s="113"/>
      <c r="T89" s="115"/>
      <c r="U89" s="116"/>
      <c r="V89" s="116"/>
      <c r="W89" s="117"/>
      <c r="X89" s="117"/>
      <c r="Y89" s="117"/>
      <c r="Z89" s="117"/>
      <c r="AA89" s="117"/>
    </row>
    <row r="90" spans="1:27" ht="12.75" customHeight="1">
      <c r="A90" s="81">
        <f>IF(F90&gt;0,1,0)</f>
        <v>1</v>
      </c>
      <c r="B90" s="119">
        <f>COUNTA(M90)</f>
        <v>0</v>
      </c>
      <c r="C90" s="119">
        <f>COUNTA(O90)</f>
        <v>0</v>
      </c>
      <c r="D90" s="119">
        <f>COUNTA(Q90)</f>
        <v>0</v>
      </c>
      <c r="E90" s="119">
        <f>COUNTA(S90)</f>
        <v>0</v>
      </c>
      <c r="F90" s="85">
        <f>IF(+B90+C90+D90+E90=0,I90/2,0)</f>
        <v>0.25</v>
      </c>
      <c r="G90" s="86">
        <f>(+C90*0.25*I90)+(D90*0.75*I90)+(E90*I90)+F90</f>
        <v>0.25</v>
      </c>
      <c r="H90" s="108">
        <f>+G90/I90*100</f>
        <v>50</v>
      </c>
      <c r="I90" s="109">
        <v>0.5</v>
      </c>
      <c r="J90" s="123" t="s">
        <v>102</v>
      </c>
      <c r="K90" s="121" t="s">
        <v>148</v>
      </c>
      <c r="L90" s="126"/>
      <c r="M90" s="91"/>
      <c r="N90" s="114"/>
      <c r="O90" s="91"/>
      <c r="P90" s="115"/>
      <c r="Q90" s="91"/>
      <c r="R90" s="115"/>
      <c r="S90" s="91"/>
      <c r="T90" s="115"/>
      <c r="U90" s="41"/>
      <c r="V90" s="41"/>
      <c r="W90" s="41"/>
      <c r="X90" s="41"/>
      <c r="Y90" s="41"/>
      <c r="Z90" s="41"/>
      <c r="AA90" s="117"/>
    </row>
    <row r="91" spans="1:27" ht="3" customHeight="1">
      <c r="A91" s="81"/>
      <c r="H91" s="108"/>
      <c r="I91" s="109"/>
      <c r="J91" s="120"/>
      <c r="K91" s="127"/>
      <c r="L91" s="128"/>
      <c r="M91" s="113"/>
      <c r="N91" s="114"/>
      <c r="O91" s="113"/>
      <c r="P91" s="115"/>
      <c r="Q91" s="113"/>
      <c r="R91" s="115"/>
      <c r="S91" s="113"/>
      <c r="T91" s="115"/>
      <c r="U91" s="116"/>
      <c r="V91" s="116"/>
      <c r="W91" s="117"/>
      <c r="X91" s="117"/>
      <c r="Y91" s="117"/>
      <c r="Z91" s="117"/>
      <c r="AA91" s="117"/>
    </row>
    <row r="92" spans="1:27" ht="12.75" customHeight="1">
      <c r="A92" s="81">
        <f>IF(F92&gt;0,1,0)</f>
        <v>1</v>
      </c>
      <c r="B92" s="119">
        <f>COUNTA(M92)</f>
        <v>0</v>
      </c>
      <c r="C92" s="119">
        <f>COUNTA(O92)</f>
        <v>0</v>
      </c>
      <c r="D92" s="119">
        <f>COUNTA(Q92)</f>
        <v>0</v>
      </c>
      <c r="E92" s="119">
        <f>COUNTA(S92)</f>
        <v>0</v>
      </c>
      <c r="F92" s="85">
        <f>IF(+B92+C92+D92+E92=0,I92/2,0)</f>
        <v>0.25</v>
      </c>
      <c r="G92" s="86">
        <f>(+C92*0.25*I92)+(D92*0.75*I92)+(E92*I92)+F92</f>
        <v>0.25</v>
      </c>
      <c r="H92" s="108">
        <f>+G92/I92*100</f>
        <v>50</v>
      </c>
      <c r="I92" s="109">
        <v>0.5</v>
      </c>
      <c r="J92" s="120" t="s">
        <v>108</v>
      </c>
      <c r="K92" s="121" t="s">
        <v>149</v>
      </c>
      <c r="L92" s="128"/>
      <c r="M92" s="91"/>
      <c r="N92" s="114"/>
      <c r="O92" s="91"/>
      <c r="P92" s="115"/>
      <c r="Q92" s="91"/>
      <c r="R92" s="115"/>
      <c r="S92" s="91"/>
      <c r="T92" s="115"/>
      <c r="U92" s="41"/>
      <c r="V92" s="41"/>
      <c r="W92" s="41"/>
      <c r="X92" s="41"/>
      <c r="Y92" s="41"/>
      <c r="Z92" s="41"/>
      <c r="AA92" s="117"/>
    </row>
    <row r="93" spans="1:27" ht="3" customHeight="1">
      <c r="A93" s="81"/>
      <c r="B93" s="119"/>
      <c r="C93" s="119"/>
      <c r="D93" s="119"/>
      <c r="E93" s="119"/>
      <c r="F93" s="85"/>
      <c r="G93" s="86"/>
      <c r="H93" s="108"/>
      <c r="I93" s="109"/>
      <c r="J93" s="120"/>
      <c r="K93" s="121"/>
      <c r="L93" s="128"/>
      <c r="M93" s="128"/>
      <c r="N93" s="128"/>
      <c r="O93" s="128"/>
      <c r="P93" s="115"/>
      <c r="Q93" s="128"/>
      <c r="R93" s="115"/>
      <c r="S93" s="128"/>
      <c r="T93" s="115"/>
      <c r="U93" s="128"/>
      <c r="V93" s="128"/>
      <c r="W93" s="128"/>
      <c r="X93" s="128"/>
      <c r="Y93" s="128"/>
      <c r="Z93" s="128"/>
      <c r="AA93" s="117"/>
    </row>
    <row r="94" spans="1:27" ht="12.75" customHeight="1">
      <c r="A94" s="81">
        <f>IF(F94&gt;0,1,0)</f>
        <v>1</v>
      </c>
      <c r="B94" s="119">
        <f>COUNTA(M94)</f>
        <v>0</v>
      </c>
      <c r="C94" s="119">
        <f>COUNTA(O94)</f>
        <v>0</v>
      </c>
      <c r="D94" s="119">
        <f>COUNTA(Q94)</f>
        <v>0</v>
      </c>
      <c r="E94" s="119">
        <f>COUNTA(S94)</f>
        <v>0</v>
      </c>
      <c r="F94" s="85">
        <f>IF(+B94+C94+D94+E94=0,I94/2,0)</f>
        <v>0.25</v>
      </c>
      <c r="G94" s="86">
        <f>(+C94*0.25*I94)+(D94*0.75*I94)+(E94*I94)+F94</f>
        <v>0.25</v>
      </c>
      <c r="H94" s="108">
        <f>+G94/I94*100</f>
        <v>50</v>
      </c>
      <c r="I94" s="109">
        <v>0.5</v>
      </c>
      <c r="J94" s="120" t="s">
        <v>110</v>
      </c>
      <c r="K94" s="121" t="s">
        <v>150</v>
      </c>
      <c r="L94" s="128"/>
      <c r="M94" s="91"/>
      <c r="N94" s="114"/>
      <c r="O94" s="91"/>
      <c r="P94" s="115"/>
      <c r="Q94" s="91"/>
      <c r="R94" s="115"/>
      <c r="S94" s="91"/>
      <c r="T94" s="115"/>
      <c r="U94" s="41"/>
      <c r="V94" s="41"/>
      <c r="W94" s="41"/>
      <c r="X94" s="41"/>
      <c r="Y94" s="41"/>
      <c r="Z94" s="41"/>
      <c r="AA94" s="117"/>
    </row>
    <row r="95" spans="1:27" ht="2.25" customHeight="1">
      <c r="A95" s="81"/>
      <c r="H95" s="108"/>
      <c r="I95" s="109"/>
      <c r="J95" s="120"/>
      <c r="K95" s="121"/>
      <c r="L95" s="128"/>
      <c r="M95" s="113"/>
      <c r="N95" s="114"/>
      <c r="O95" s="113"/>
      <c r="P95" s="115"/>
      <c r="Q95" s="113"/>
      <c r="R95" s="115"/>
      <c r="S95" s="113"/>
      <c r="T95" s="115"/>
      <c r="U95" s="116"/>
      <c r="V95" s="116"/>
      <c r="W95" s="117"/>
      <c r="X95" s="117"/>
      <c r="Y95" s="117"/>
      <c r="Z95" s="117"/>
      <c r="AA95" s="117"/>
    </row>
    <row r="96" spans="1:27" ht="12.75" customHeight="1">
      <c r="A96" s="81"/>
      <c r="H96" s="108"/>
      <c r="I96" s="109"/>
      <c r="J96" s="110" t="s">
        <v>151</v>
      </c>
      <c r="K96" s="108" t="s">
        <v>152</v>
      </c>
      <c r="L96" s="128"/>
      <c r="M96" s="113"/>
      <c r="N96" s="114"/>
      <c r="O96" s="113"/>
      <c r="P96" s="115"/>
      <c r="Q96" s="113"/>
      <c r="R96" s="115"/>
      <c r="S96" s="113"/>
      <c r="T96" s="115"/>
      <c r="U96" s="116"/>
      <c r="V96" s="116"/>
      <c r="W96" s="117"/>
      <c r="X96" s="117"/>
      <c r="Y96" s="117"/>
      <c r="Z96" s="117"/>
      <c r="AA96" s="117"/>
    </row>
    <row r="97" spans="1:27" ht="3" customHeight="1">
      <c r="A97" s="81"/>
      <c r="H97" s="108"/>
      <c r="I97" s="109"/>
      <c r="J97" s="120"/>
      <c r="K97" s="127"/>
      <c r="L97" s="128"/>
      <c r="M97" s="113"/>
      <c r="N97" s="114"/>
      <c r="O97" s="113"/>
      <c r="P97" s="115"/>
      <c r="Q97" s="113"/>
      <c r="R97" s="115"/>
      <c r="S97" s="113"/>
      <c r="T97" s="115"/>
      <c r="U97" s="116"/>
      <c r="V97" s="116"/>
      <c r="W97" s="117"/>
      <c r="X97" s="117"/>
      <c r="Y97" s="117"/>
      <c r="Z97" s="117"/>
      <c r="AA97" s="117"/>
    </row>
    <row r="98" spans="1:27" ht="12.75" customHeight="1">
      <c r="A98" s="81">
        <f>IF(F98&gt;0,1,0)</f>
        <v>1</v>
      </c>
      <c r="B98" s="85">
        <f>COUNTA(M98)</f>
        <v>0</v>
      </c>
      <c r="C98" s="85">
        <f>COUNTA(O98)</f>
        <v>0</v>
      </c>
      <c r="D98" s="85">
        <f>COUNTA(Q98)</f>
        <v>0</v>
      </c>
      <c r="E98" s="85">
        <f>COUNTA(S98)</f>
        <v>0</v>
      </c>
      <c r="F98" s="85">
        <f>IF(+B98+C98+D98+E98=0,I98/2,0)</f>
        <v>0.25</v>
      </c>
      <c r="G98" s="86">
        <f>(+B98*I98)+(C98*0.75*I98)+(D98*0.25*I98)+(E98*0*I98)+F98</f>
        <v>0.25</v>
      </c>
      <c r="H98" s="108">
        <f>+G98/I98*100</f>
        <v>50</v>
      </c>
      <c r="I98" s="109">
        <v>0.5</v>
      </c>
      <c r="J98" s="123" t="s">
        <v>98</v>
      </c>
      <c r="K98" s="121" t="s">
        <v>153</v>
      </c>
      <c r="L98" s="126"/>
      <c r="M98" s="91"/>
      <c r="N98" s="114"/>
      <c r="O98" s="91"/>
      <c r="P98" s="115"/>
      <c r="Q98" s="91"/>
      <c r="R98" s="115"/>
      <c r="S98" s="91"/>
      <c r="T98" s="115"/>
      <c r="U98" s="41"/>
      <c r="V98" s="41"/>
      <c r="W98" s="41"/>
      <c r="X98" s="41"/>
      <c r="Y98" s="41"/>
      <c r="Z98" s="41"/>
      <c r="AA98" s="117"/>
    </row>
    <row r="99" spans="1:27" ht="3" customHeight="1">
      <c r="A99" s="81"/>
      <c r="H99" s="108"/>
      <c r="I99" s="109"/>
      <c r="J99" s="120"/>
      <c r="K99" s="127"/>
      <c r="L99" s="128"/>
      <c r="M99" s="113"/>
      <c r="N99" s="114"/>
      <c r="O99" s="113"/>
      <c r="P99" s="115"/>
      <c r="Q99" s="113"/>
      <c r="R99" s="115"/>
      <c r="S99" s="113"/>
      <c r="T99" s="115"/>
      <c r="U99" s="116"/>
      <c r="V99" s="116"/>
      <c r="W99" s="117"/>
      <c r="X99" s="117"/>
      <c r="Y99" s="117"/>
      <c r="Z99" s="117"/>
      <c r="AA99" s="117"/>
    </row>
    <row r="100" spans="1:27" ht="12.75" customHeight="1">
      <c r="A100" s="81">
        <f>IF(F100&gt;0,1,0)</f>
        <v>1</v>
      </c>
      <c r="B100" s="119">
        <f>COUNTA(M100)</f>
        <v>0</v>
      </c>
      <c r="C100" s="119">
        <f>COUNTA(O100)</f>
        <v>0</v>
      </c>
      <c r="D100" s="119">
        <f>COUNTA(Q100)</f>
        <v>0</v>
      </c>
      <c r="E100" s="119">
        <f>COUNTA(S100)</f>
        <v>0</v>
      </c>
      <c r="F100" s="85">
        <f>IF(+B100+C100+D100+E100=0,I100/2,0)</f>
        <v>0.25</v>
      </c>
      <c r="G100" s="86">
        <f>(+C100*0.25*I100)+(D100*0.75*I100)+(E100*I100)+F100</f>
        <v>0.25</v>
      </c>
      <c r="H100" s="108">
        <f>+G100/I100*100</f>
        <v>50</v>
      </c>
      <c r="I100" s="109">
        <v>0.5</v>
      </c>
      <c r="J100" s="120" t="s">
        <v>100</v>
      </c>
      <c r="K100" s="121" t="s">
        <v>154</v>
      </c>
      <c r="L100" s="126"/>
      <c r="M100" s="91"/>
      <c r="N100" s="114"/>
      <c r="O100" s="91"/>
      <c r="P100" s="115"/>
      <c r="Q100" s="91"/>
      <c r="R100" s="115"/>
      <c r="S100" s="91"/>
      <c r="T100" s="115"/>
      <c r="U100" s="41"/>
      <c r="V100" s="41"/>
      <c r="W100" s="41"/>
      <c r="X100" s="41"/>
      <c r="Y100" s="41"/>
      <c r="Z100" s="41"/>
      <c r="AA100" s="117"/>
    </row>
    <row r="101" spans="1:27" ht="3" customHeight="1">
      <c r="A101" s="81"/>
      <c r="H101" s="108"/>
      <c r="I101" s="109"/>
      <c r="J101" s="120"/>
      <c r="K101" s="127"/>
      <c r="L101" s="128"/>
      <c r="M101" s="113"/>
      <c r="N101" s="114"/>
      <c r="O101" s="113"/>
      <c r="P101" s="115"/>
      <c r="Q101" s="113"/>
      <c r="R101" s="115"/>
      <c r="S101" s="113"/>
      <c r="T101" s="115"/>
      <c r="U101" s="116"/>
      <c r="V101" s="116"/>
      <c r="W101" s="117"/>
      <c r="X101" s="117"/>
      <c r="Y101" s="117"/>
      <c r="Z101" s="117"/>
      <c r="AA101" s="117"/>
    </row>
    <row r="102" spans="1:27" ht="12.75" customHeight="1">
      <c r="A102" s="81">
        <f>IF(F102&gt;0,1,0)</f>
        <v>1</v>
      </c>
      <c r="B102" s="119">
        <f>COUNTA(M102)</f>
        <v>0</v>
      </c>
      <c r="C102" s="119">
        <f>COUNTA(O102)</f>
        <v>0</v>
      </c>
      <c r="D102" s="119">
        <f>COUNTA(Q102)</f>
        <v>0</v>
      </c>
      <c r="E102" s="119">
        <f>COUNTA(S102)</f>
        <v>0</v>
      </c>
      <c r="F102" s="85">
        <f>IF(+B102+C102+D102+E102=0,I102/2,0)</f>
        <v>0.25</v>
      </c>
      <c r="G102" s="86">
        <f>(+C102*0.25*I102)+(D102*0.75*I102)+(E102*I102)+F102</f>
        <v>0.25</v>
      </c>
      <c r="H102" s="108">
        <f>+G102/I102*100</f>
        <v>50</v>
      </c>
      <c r="I102" s="109">
        <v>0.5</v>
      </c>
      <c r="J102" s="120" t="s">
        <v>102</v>
      </c>
      <c r="K102" s="127" t="s">
        <v>155</v>
      </c>
      <c r="L102" s="124"/>
      <c r="M102" s="91"/>
      <c r="N102" s="114"/>
      <c r="O102" s="91"/>
      <c r="P102" s="115"/>
      <c r="Q102" s="91"/>
      <c r="R102" s="115"/>
      <c r="S102" s="91"/>
      <c r="T102" s="115"/>
      <c r="U102" s="41"/>
      <c r="V102" s="41"/>
      <c r="W102" s="41"/>
      <c r="X102" s="41"/>
      <c r="Y102" s="41"/>
      <c r="Z102" s="41"/>
      <c r="AA102" s="117"/>
    </row>
    <row r="103" spans="1:27" ht="3" customHeight="1">
      <c r="A103" s="81"/>
      <c r="H103" s="108"/>
      <c r="I103" s="109"/>
      <c r="J103" s="120"/>
      <c r="K103" s="127"/>
      <c r="L103" s="128"/>
      <c r="M103" s="113"/>
      <c r="N103" s="114"/>
      <c r="O103" s="113"/>
      <c r="P103" s="115"/>
      <c r="Q103" s="113"/>
      <c r="R103" s="115"/>
      <c r="S103" s="113"/>
      <c r="T103" s="115"/>
      <c r="U103" s="116"/>
      <c r="V103" s="116"/>
      <c r="W103" s="117"/>
      <c r="X103" s="117"/>
      <c r="Y103" s="117"/>
      <c r="Z103" s="117"/>
      <c r="AA103" s="117"/>
    </row>
    <row r="104" spans="1:27" ht="12.75" customHeight="1">
      <c r="A104" s="81">
        <f>IF(F104&gt;0,1,0)</f>
        <v>1</v>
      </c>
      <c r="B104" s="119">
        <f>COUNTA(M104)</f>
        <v>0</v>
      </c>
      <c r="C104" s="119">
        <f>COUNTA(O104)</f>
        <v>0</v>
      </c>
      <c r="D104" s="119">
        <f>COUNTA(Q104)</f>
        <v>0</v>
      </c>
      <c r="E104" s="119">
        <f>COUNTA(S104)</f>
        <v>0</v>
      </c>
      <c r="F104" s="85">
        <f>IF(+B104+C104+D104+E104=0,I104/2,0)</f>
        <v>0.5</v>
      </c>
      <c r="G104" s="86">
        <f>(+C104*0.25*I104)+(D104*0.75*I104)+(E104*I104)+F104</f>
        <v>0.5</v>
      </c>
      <c r="H104" s="108">
        <f>+G104/I104*100</f>
        <v>50</v>
      </c>
      <c r="I104" s="109">
        <v>1</v>
      </c>
      <c r="J104" s="120" t="s">
        <v>108</v>
      </c>
      <c r="K104" s="121" t="s">
        <v>156</v>
      </c>
      <c r="L104" s="124"/>
      <c r="M104" s="91"/>
      <c r="N104" s="114"/>
      <c r="O104" s="91"/>
      <c r="P104" s="115"/>
      <c r="Q104" s="91"/>
      <c r="R104" s="115"/>
      <c r="S104" s="91"/>
      <c r="T104" s="115"/>
      <c r="U104" s="41"/>
      <c r="V104" s="41"/>
      <c r="W104" s="41"/>
      <c r="X104" s="41"/>
      <c r="Y104" s="41"/>
      <c r="Z104" s="41"/>
      <c r="AA104" s="117"/>
    </row>
    <row r="105" spans="1:27" ht="3" customHeight="1">
      <c r="A105" s="81"/>
      <c r="H105" s="108"/>
      <c r="I105" s="109"/>
      <c r="J105" s="120"/>
      <c r="K105" s="127"/>
      <c r="L105" s="128"/>
      <c r="M105" s="113"/>
      <c r="N105" s="114"/>
      <c r="O105" s="113"/>
      <c r="P105" s="115"/>
      <c r="Q105" s="113"/>
      <c r="R105" s="115"/>
      <c r="S105" s="113"/>
      <c r="T105" s="115"/>
      <c r="U105" s="116"/>
      <c r="V105" s="116"/>
      <c r="W105" s="117"/>
      <c r="X105" s="117"/>
      <c r="Y105" s="117"/>
      <c r="Z105" s="117"/>
      <c r="AA105" s="117"/>
    </row>
    <row r="106" spans="1:27" ht="12.75" customHeight="1">
      <c r="A106" s="81">
        <f>IF(F106&gt;0,1,0)</f>
        <v>1</v>
      </c>
      <c r="B106" s="85">
        <f>COUNTA(M106)</f>
        <v>0</v>
      </c>
      <c r="C106" s="85">
        <f>COUNTA(O106)</f>
        <v>0</v>
      </c>
      <c r="D106" s="85">
        <f>COUNTA(Q106)</f>
        <v>0</v>
      </c>
      <c r="E106" s="85">
        <f>COUNTA(S106)</f>
        <v>0</v>
      </c>
      <c r="F106" s="85">
        <f>IF(+B106+C106+D106+E106=0,I106/2,0)</f>
        <v>0.5</v>
      </c>
      <c r="G106" s="86">
        <f>(+B106*I106)+(C106*0.75*I106)+(D106*0.25*I106)+(E106*0*I106)+F106</f>
        <v>0.5</v>
      </c>
      <c r="H106" s="108">
        <f>+G106/I106*100</f>
        <v>50</v>
      </c>
      <c r="I106" s="109">
        <v>1</v>
      </c>
      <c r="J106" s="123" t="s">
        <v>110</v>
      </c>
      <c r="K106" s="121" t="s">
        <v>157</v>
      </c>
      <c r="L106" s="124"/>
      <c r="M106" s="91"/>
      <c r="N106" s="114"/>
      <c r="O106" s="91"/>
      <c r="P106" s="115"/>
      <c r="Q106" s="91"/>
      <c r="R106" s="115"/>
      <c r="S106" s="91"/>
      <c r="T106" s="115"/>
      <c r="U106" s="41"/>
      <c r="V106" s="41"/>
      <c r="W106" s="41"/>
      <c r="X106" s="41"/>
      <c r="Y106" s="41"/>
      <c r="Z106" s="41"/>
      <c r="AA106" s="117"/>
    </row>
    <row r="107" spans="1:27" ht="3" customHeight="1">
      <c r="A107" s="81"/>
      <c r="H107" s="108"/>
      <c r="I107" s="109"/>
      <c r="J107" s="120"/>
      <c r="K107" s="127"/>
      <c r="L107" s="128"/>
      <c r="M107" s="113"/>
      <c r="N107" s="114"/>
      <c r="O107" s="113"/>
      <c r="P107" s="115"/>
      <c r="Q107" s="113"/>
      <c r="R107" s="115"/>
      <c r="S107" s="113"/>
      <c r="T107" s="115"/>
      <c r="U107" s="116"/>
      <c r="V107" s="116"/>
      <c r="W107" s="117"/>
      <c r="X107" s="117"/>
      <c r="Y107" s="117"/>
      <c r="Z107" s="117"/>
      <c r="AA107" s="117"/>
    </row>
    <row r="108" spans="1:27" ht="12.75" customHeight="1">
      <c r="A108" s="81"/>
      <c r="H108" s="108"/>
      <c r="I108" s="109"/>
      <c r="J108" s="110" t="s">
        <v>158</v>
      </c>
      <c r="K108" s="108" t="s">
        <v>159</v>
      </c>
      <c r="L108" s="128"/>
      <c r="M108" s="113"/>
      <c r="N108" s="114"/>
      <c r="O108" s="113"/>
      <c r="P108" s="115"/>
      <c r="Q108" s="113"/>
      <c r="R108" s="115"/>
      <c r="S108" s="113"/>
      <c r="T108" s="115"/>
      <c r="U108" s="116"/>
      <c r="V108" s="116"/>
      <c r="W108" s="117"/>
      <c r="X108" s="117"/>
      <c r="Y108" s="117"/>
      <c r="Z108" s="117"/>
      <c r="AA108" s="117"/>
    </row>
    <row r="109" spans="1:27" ht="3" customHeight="1">
      <c r="A109" s="81"/>
      <c r="H109" s="108"/>
      <c r="I109" s="109"/>
      <c r="J109" s="120"/>
      <c r="K109" s="127"/>
      <c r="L109" s="128"/>
      <c r="M109" s="113"/>
      <c r="N109" s="114"/>
      <c r="O109" s="113"/>
      <c r="P109" s="115"/>
      <c r="Q109" s="113"/>
      <c r="R109" s="115"/>
      <c r="S109" s="113"/>
      <c r="T109" s="115"/>
      <c r="U109" s="116"/>
      <c r="V109" s="116"/>
      <c r="W109" s="117"/>
      <c r="X109" s="117"/>
      <c r="Y109" s="117"/>
      <c r="Z109" s="117"/>
      <c r="AA109" s="117"/>
    </row>
    <row r="110" spans="1:27" ht="12.75" customHeight="1">
      <c r="A110" s="81">
        <f>IF(F110&gt;0,1,0)</f>
        <v>1</v>
      </c>
      <c r="B110" s="119">
        <f>COUNTA(M110)</f>
        <v>0</v>
      </c>
      <c r="C110" s="119">
        <f>COUNTA(O110)</f>
        <v>0</v>
      </c>
      <c r="D110" s="119">
        <f>COUNTA(Q110)</f>
        <v>0</v>
      </c>
      <c r="E110" s="119">
        <f>COUNTA(S110)</f>
        <v>0</v>
      </c>
      <c r="F110" s="85">
        <f>IF(+B110+C110+D110+E110=0,I110/2,0)</f>
        <v>0.25</v>
      </c>
      <c r="G110" s="86">
        <f>(+C110*0.25*I110)+(D110*0.75*I110)+(E110*I110)+F110</f>
        <v>0.25</v>
      </c>
      <c r="H110" s="108">
        <f>+G110/I110*100</f>
        <v>50</v>
      </c>
      <c r="I110" s="109">
        <v>0.5</v>
      </c>
      <c r="J110" s="123" t="s">
        <v>98</v>
      </c>
      <c r="K110" s="121" t="s">
        <v>160</v>
      </c>
      <c r="L110" s="124"/>
      <c r="M110" s="91"/>
      <c r="N110" s="114"/>
      <c r="O110" s="91"/>
      <c r="P110" s="115"/>
      <c r="Q110" s="91"/>
      <c r="R110" s="115"/>
      <c r="S110" s="91"/>
      <c r="T110" s="115"/>
      <c r="U110" s="41"/>
      <c r="V110" s="41"/>
      <c r="W110" s="41"/>
      <c r="X110" s="41"/>
      <c r="Y110" s="41"/>
      <c r="Z110" s="41"/>
      <c r="AA110" s="117"/>
    </row>
    <row r="111" spans="1:27" ht="3" customHeight="1">
      <c r="A111" s="81"/>
      <c r="H111" s="108"/>
      <c r="I111" s="109"/>
      <c r="J111" s="120"/>
      <c r="K111" s="127"/>
      <c r="L111" s="128"/>
      <c r="M111" s="113"/>
      <c r="N111" s="114"/>
      <c r="O111" s="113"/>
      <c r="P111" s="115"/>
      <c r="Q111" s="113"/>
      <c r="R111" s="115"/>
      <c r="S111" s="113"/>
      <c r="T111" s="115"/>
      <c r="U111" s="116"/>
      <c r="V111" s="116"/>
      <c r="W111" s="117"/>
      <c r="X111" s="117"/>
      <c r="Y111" s="117"/>
      <c r="Z111" s="117"/>
      <c r="AA111" s="117"/>
    </row>
    <row r="112" spans="1:27" ht="12.75" customHeight="1">
      <c r="A112" s="81">
        <f>IF(F112&gt;0,1,0)</f>
        <v>1</v>
      </c>
      <c r="B112" s="85">
        <f>COUNTA(M112)</f>
        <v>0</v>
      </c>
      <c r="C112" s="85">
        <f>COUNTA(O112)</f>
        <v>0</v>
      </c>
      <c r="D112" s="85">
        <f>COUNTA(Q112)</f>
        <v>0</v>
      </c>
      <c r="E112" s="85">
        <f>COUNTA(S112)</f>
        <v>0</v>
      </c>
      <c r="F112" s="85">
        <f>IF(+B112+C112+D112+E112=0,I112/2,0)</f>
        <v>0.5</v>
      </c>
      <c r="G112" s="86">
        <f>(+B112*I112)+(C112*0.75*I112)+(D112*0.25*I112)+(E112*0*I112)+F112</f>
        <v>0.5</v>
      </c>
      <c r="H112" s="108">
        <f>+G112/I112*100</f>
        <v>50</v>
      </c>
      <c r="I112" s="109">
        <v>1</v>
      </c>
      <c r="J112" s="120" t="s">
        <v>100</v>
      </c>
      <c r="K112" s="121" t="s">
        <v>161</v>
      </c>
      <c r="L112" s="126"/>
      <c r="M112" s="91"/>
      <c r="N112" s="114"/>
      <c r="O112" s="91"/>
      <c r="P112" s="115"/>
      <c r="Q112" s="91"/>
      <c r="R112" s="115"/>
      <c r="S112" s="91"/>
      <c r="T112" s="115"/>
      <c r="U112" s="41"/>
      <c r="V112" s="41"/>
      <c r="W112" s="41"/>
      <c r="X112" s="41"/>
      <c r="Y112" s="41"/>
      <c r="Z112" s="41"/>
      <c r="AA112" s="117"/>
    </row>
    <row r="113" spans="1:27" ht="2.25" customHeight="1">
      <c r="A113" s="81"/>
      <c r="H113" s="108"/>
      <c r="I113" s="109"/>
      <c r="J113" s="120"/>
      <c r="K113" s="121"/>
      <c r="L113" s="126"/>
      <c r="M113" s="130"/>
      <c r="N113" s="114"/>
      <c r="O113" s="130"/>
      <c r="P113" s="115"/>
      <c r="Q113" s="130"/>
      <c r="R113" s="115"/>
      <c r="S113" s="130"/>
      <c r="T113" s="115"/>
      <c r="U113" s="116"/>
      <c r="V113" s="116"/>
      <c r="W113" s="117"/>
      <c r="X113" s="117"/>
      <c r="Y113" s="41"/>
      <c r="Z113" s="41"/>
      <c r="AA113" s="117"/>
    </row>
    <row r="114" spans="1:27" ht="12.75" customHeight="1">
      <c r="A114" s="81">
        <f>IF(F114&gt;0,1,0)</f>
        <v>1</v>
      </c>
      <c r="B114" s="119">
        <f>COUNTA(M114)</f>
        <v>0</v>
      </c>
      <c r="C114" s="119">
        <f>COUNTA(O114)</f>
        <v>0</v>
      </c>
      <c r="D114" s="119">
        <f>COUNTA(Q114)</f>
        <v>0</v>
      </c>
      <c r="E114" s="119">
        <f>COUNTA(S114)</f>
        <v>0</v>
      </c>
      <c r="F114" s="85">
        <f>IF(+B114+C114+D114+E114=0,I114/2,0)</f>
        <v>0.5</v>
      </c>
      <c r="G114" s="86">
        <f>(+C114*0.25*I114)+(D114*0.75*I114)+(E114*I114)+F114</f>
        <v>0.5</v>
      </c>
      <c r="H114" s="108">
        <f>+G114/I114*100</f>
        <v>50</v>
      </c>
      <c r="I114" s="109">
        <v>1</v>
      </c>
      <c r="J114" s="120" t="s">
        <v>102</v>
      </c>
      <c r="K114" s="121" t="s">
        <v>162</v>
      </c>
      <c r="L114" s="126"/>
      <c r="M114" s="91"/>
      <c r="N114" s="114"/>
      <c r="O114" s="91"/>
      <c r="P114" s="115"/>
      <c r="Q114" s="91"/>
      <c r="R114" s="115"/>
      <c r="S114" s="91"/>
      <c r="T114" s="115"/>
      <c r="U114" s="41"/>
      <c r="V114" s="41"/>
      <c r="W114" s="41"/>
      <c r="X114" s="41"/>
      <c r="Y114" s="41"/>
      <c r="Z114" s="41"/>
      <c r="AA114" s="117"/>
    </row>
    <row r="115" spans="1:27" ht="3" customHeight="1">
      <c r="A115" s="81"/>
      <c r="H115" s="108"/>
      <c r="I115" s="109"/>
      <c r="J115" s="120"/>
      <c r="K115" s="127"/>
      <c r="L115" s="128"/>
      <c r="M115" s="113"/>
      <c r="N115" s="114"/>
      <c r="O115" s="113"/>
      <c r="P115" s="115"/>
      <c r="Q115" s="113"/>
      <c r="R115" s="115"/>
      <c r="S115" s="113"/>
      <c r="T115" s="115"/>
      <c r="U115" s="116"/>
      <c r="V115" s="116"/>
      <c r="W115" s="117"/>
      <c r="X115" s="117"/>
      <c r="Y115" s="117"/>
      <c r="Z115" s="117"/>
      <c r="AA115" s="117"/>
    </row>
    <row r="116" spans="1:27" ht="12.75" customHeight="1">
      <c r="A116" s="81">
        <f>IF(F116&gt;0,1,0)</f>
        <v>1</v>
      </c>
      <c r="B116" s="85">
        <f>COUNTA(M116)</f>
        <v>0</v>
      </c>
      <c r="C116" s="85">
        <f>COUNTA(O116)</f>
        <v>0</v>
      </c>
      <c r="D116" s="85">
        <f>COUNTA(Q116)</f>
        <v>0</v>
      </c>
      <c r="E116" s="85">
        <f>COUNTA(S116)</f>
        <v>0</v>
      </c>
      <c r="F116" s="85">
        <f>IF(+B116+C116+D116+E116=0,I116/2,0)</f>
        <v>0.5</v>
      </c>
      <c r="G116" s="86">
        <f>(+B116*I116)+(C116*0.75*I116)+(D116*0.25*I116)+(E116*0*I116)+F116</f>
        <v>0.5</v>
      </c>
      <c r="H116" s="108">
        <f>+G116/I116*100</f>
        <v>50</v>
      </c>
      <c r="I116" s="109">
        <v>1</v>
      </c>
      <c r="J116" s="120" t="s">
        <v>108</v>
      </c>
      <c r="K116" s="127" t="s">
        <v>163</v>
      </c>
      <c r="L116" s="128"/>
      <c r="M116" s="91"/>
      <c r="N116" s="114"/>
      <c r="O116" s="91"/>
      <c r="P116" s="115"/>
      <c r="Q116" s="91"/>
      <c r="R116" s="115"/>
      <c r="S116" s="91"/>
      <c r="T116" s="115"/>
      <c r="U116" s="41"/>
      <c r="V116" s="41"/>
      <c r="W116" s="41"/>
      <c r="X116" s="41"/>
      <c r="Y116" s="41"/>
      <c r="Z116" s="41"/>
      <c r="AA116" s="117"/>
    </row>
    <row r="117" spans="1:27" ht="3" customHeight="1">
      <c r="A117" s="81"/>
      <c r="H117" s="108"/>
      <c r="I117" s="109"/>
      <c r="J117" s="120"/>
      <c r="K117" s="127"/>
      <c r="L117" s="128"/>
      <c r="M117" s="113"/>
      <c r="N117" s="114"/>
      <c r="O117" s="113"/>
      <c r="P117" s="115"/>
      <c r="Q117" s="113"/>
      <c r="R117" s="115"/>
      <c r="S117" s="113"/>
      <c r="T117" s="115"/>
      <c r="U117" s="116"/>
      <c r="V117" s="116"/>
      <c r="W117" s="117"/>
      <c r="X117" s="117"/>
      <c r="Y117" s="117"/>
      <c r="Z117" s="117"/>
      <c r="AA117" s="117"/>
    </row>
    <row r="118" spans="1:27" ht="12.75" customHeight="1">
      <c r="A118" s="81">
        <f>IF(F118&gt;0,1,0)</f>
        <v>1</v>
      </c>
      <c r="B118" s="85">
        <f>COUNTA(M118)</f>
        <v>0</v>
      </c>
      <c r="C118" s="85">
        <f>COUNTA(O118)</f>
        <v>0</v>
      </c>
      <c r="D118" s="85">
        <f>COUNTA(Q118)</f>
        <v>0</v>
      </c>
      <c r="E118" s="85">
        <f>COUNTA(S118)</f>
        <v>0</v>
      </c>
      <c r="F118" s="85">
        <f>IF(+B118+C118+D118+E118=0,I118/2,0)</f>
        <v>0.5</v>
      </c>
      <c r="G118" s="86">
        <f>(+B118*I118)+(C118*0.75*I118)+(D118*0.25*I118)+(E118*0*I118)+F118</f>
        <v>0.5</v>
      </c>
      <c r="H118" s="108">
        <f>+G118/I118*100</f>
        <v>50</v>
      </c>
      <c r="I118" s="109">
        <v>1</v>
      </c>
      <c r="J118" s="120" t="s">
        <v>110</v>
      </c>
      <c r="K118" s="127" t="s">
        <v>164</v>
      </c>
      <c r="L118" s="128"/>
      <c r="M118" s="91"/>
      <c r="N118" s="114"/>
      <c r="O118" s="91"/>
      <c r="P118" s="115"/>
      <c r="Q118" s="91"/>
      <c r="R118" s="115"/>
      <c r="S118" s="91"/>
      <c r="T118" s="115"/>
      <c r="U118" s="41"/>
      <c r="V118" s="41"/>
      <c r="W118" s="41"/>
      <c r="X118" s="41"/>
      <c r="Y118" s="41"/>
      <c r="Z118" s="41"/>
      <c r="AA118" s="117"/>
    </row>
    <row r="119" spans="1:27" ht="3" customHeight="1">
      <c r="A119" s="81"/>
      <c r="H119" s="108"/>
      <c r="I119" s="109"/>
      <c r="J119" s="120"/>
      <c r="K119" s="127"/>
      <c r="L119" s="128"/>
      <c r="M119" s="128"/>
      <c r="N119" s="128"/>
      <c r="O119" s="128"/>
      <c r="P119" s="128"/>
      <c r="Q119" s="128"/>
      <c r="R119" s="128"/>
      <c r="S119" s="128"/>
      <c r="T119" s="128"/>
      <c r="U119" s="128"/>
      <c r="V119" s="128"/>
      <c r="W119" s="128"/>
      <c r="X119" s="128"/>
      <c r="Y119" s="128"/>
      <c r="Z119" s="128"/>
      <c r="AA119" s="117"/>
    </row>
    <row r="120" spans="1:27" ht="12.75" customHeight="1">
      <c r="A120" s="81"/>
      <c r="H120" s="108"/>
      <c r="I120" s="109"/>
      <c r="J120" s="110" t="s">
        <v>165</v>
      </c>
      <c r="K120" s="108" t="s">
        <v>166</v>
      </c>
      <c r="L120" s="128"/>
      <c r="M120" s="113"/>
      <c r="N120" s="114"/>
      <c r="O120" s="113"/>
      <c r="P120" s="115"/>
      <c r="Q120" s="113"/>
      <c r="R120" s="115"/>
      <c r="S120" s="113"/>
      <c r="T120" s="115"/>
      <c r="U120" s="116"/>
      <c r="V120" s="116"/>
      <c r="W120" s="117"/>
      <c r="X120" s="117"/>
      <c r="Y120" s="117"/>
      <c r="Z120" s="117"/>
      <c r="AA120" s="117"/>
    </row>
    <row r="121" spans="1:27" ht="3" customHeight="1">
      <c r="A121" s="81"/>
      <c r="H121" s="108"/>
      <c r="I121" s="109"/>
      <c r="J121" s="120"/>
      <c r="K121" s="127"/>
      <c r="L121" s="128"/>
      <c r="M121" s="113"/>
      <c r="N121" s="114"/>
      <c r="O121" s="113"/>
      <c r="P121" s="115"/>
      <c r="Q121" s="113"/>
      <c r="R121" s="115"/>
      <c r="S121" s="113"/>
      <c r="T121" s="115"/>
      <c r="U121" s="116"/>
      <c r="V121" s="116"/>
      <c r="W121" s="117"/>
      <c r="X121" s="117"/>
      <c r="Y121" s="117"/>
      <c r="Z121" s="117"/>
      <c r="AA121" s="117"/>
    </row>
    <row r="122" spans="1:27" ht="12.75" customHeight="1">
      <c r="A122" s="81">
        <f>IF(F122&gt;0,1,0)</f>
        <v>1</v>
      </c>
      <c r="B122" s="119">
        <f>COUNTA(M122)</f>
        <v>0</v>
      </c>
      <c r="C122" s="119">
        <f>COUNTA(O122)</f>
        <v>0</v>
      </c>
      <c r="D122" s="119">
        <f>COUNTA(Q122)</f>
        <v>0</v>
      </c>
      <c r="E122" s="119">
        <f>COUNTA(S122)</f>
        <v>0</v>
      </c>
      <c r="F122" s="85">
        <f>IF(+B122+C122+D122+E122=0,I122/2,0)</f>
        <v>0.25</v>
      </c>
      <c r="G122" s="86">
        <f>(+C122*0.25*I122)+(D122*0.75*I122)+(E122*I122)+F122</f>
        <v>0.25</v>
      </c>
      <c r="H122" s="108">
        <f>+G122/I122*100</f>
        <v>50</v>
      </c>
      <c r="I122" s="109">
        <v>0.5</v>
      </c>
      <c r="J122" s="120" t="s">
        <v>98</v>
      </c>
      <c r="K122" s="125" t="s">
        <v>167</v>
      </c>
      <c r="L122" s="126"/>
      <c r="M122" s="91"/>
      <c r="N122" s="114"/>
      <c r="O122" s="91"/>
      <c r="P122" s="115"/>
      <c r="Q122" s="91"/>
      <c r="R122" s="115"/>
      <c r="S122" s="91"/>
      <c r="T122" s="115"/>
      <c r="U122" s="41"/>
      <c r="V122" s="41"/>
      <c r="W122" s="41"/>
      <c r="X122" s="41"/>
      <c r="Y122" s="41"/>
      <c r="Z122" s="41"/>
      <c r="AA122" s="117"/>
    </row>
    <row r="123" spans="1:27" ht="3" customHeight="1">
      <c r="A123" s="81"/>
      <c r="H123" s="108"/>
      <c r="I123" s="109"/>
      <c r="J123" s="120"/>
      <c r="K123" s="127"/>
      <c r="L123" s="128"/>
      <c r="M123" s="113"/>
      <c r="N123" s="114"/>
      <c r="O123" s="113"/>
      <c r="P123" s="115"/>
      <c r="Q123" s="113"/>
      <c r="R123" s="115"/>
      <c r="S123" s="113"/>
      <c r="T123" s="115"/>
      <c r="U123" s="116"/>
      <c r="V123" s="116"/>
      <c r="W123" s="117"/>
      <c r="X123" s="117"/>
      <c r="Y123" s="117"/>
      <c r="Z123" s="117"/>
      <c r="AA123" s="117"/>
    </row>
    <row r="124" spans="1:27" ht="12.75" customHeight="1">
      <c r="A124" s="81">
        <f>IF(F124&gt;0,1,0)</f>
        <v>1</v>
      </c>
      <c r="B124" s="119">
        <f>COUNTA(M124)</f>
        <v>0</v>
      </c>
      <c r="C124" s="119">
        <f>COUNTA(O124)</f>
        <v>0</v>
      </c>
      <c r="D124" s="119">
        <f>COUNTA(Q124)</f>
        <v>0</v>
      </c>
      <c r="E124" s="119">
        <f>COUNTA(S124)</f>
        <v>0</v>
      </c>
      <c r="F124" s="85">
        <f>IF(+B124+C124+D124+E124=0,I124/2,0)</f>
        <v>0.5</v>
      </c>
      <c r="G124" s="86">
        <f>(+C124*0.25*I124)+(D124*0.75*I124)+(E124*I124)+F124</f>
        <v>0.5</v>
      </c>
      <c r="H124" s="108">
        <f>+G124/I124*100</f>
        <v>50</v>
      </c>
      <c r="I124" s="109">
        <v>1</v>
      </c>
      <c r="J124" s="120" t="s">
        <v>100</v>
      </c>
      <c r="K124" s="125" t="s">
        <v>168</v>
      </c>
      <c r="L124" s="126"/>
      <c r="M124" s="91"/>
      <c r="N124" s="114"/>
      <c r="O124" s="91"/>
      <c r="P124" s="115"/>
      <c r="Q124" s="91"/>
      <c r="R124" s="115"/>
      <c r="S124" s="91"/>
      <c r="T124" s="115"/>
      <c r="U124" s="41"/>
      <c r="V124" s="41"/>
      <c r="W124" s="41"/>
      <c r="X124" s="41"/>
      <c r="Y124" s="41"/>
      <c r="Z124" s="41"/>
      <c r="AA124" s="117"/>
    </row>
    <row r="125" spans="1:27" ht="3" customHeight="1">
      <c r="A125" s="81"/>
      <c r="H125" s="108"/>
      <c r="I125" s="109"/>
      <c r="J125" s="120"/>
      <c r="K125" s="127"/>
      <c r="L125" s="128"/>
      <c r="M125" s="113"/>
      <c r="N125" s="114"/>
      <c r="O125" s="113"/>
      <c r="P125" s="115"/>
      <c r="Q125" s="113"/>
      <c r="R125" s="115"/>
      <c r="S125" s="113"/>
      <c r="T125" s="115"/>
      <c r="U125" s="116"/>
      <c r="V125" s="116"/>
      <c r="W125" s="117"/>
      <c r="X125" s="117"/>
      <c r="Y125" s="117"/>
      <c r="Z125" s="117"/>
      <c r="AA125" s="117"/>
    </row>
    <row r="126" spans="1:27" ht="12.75" customHeight="1">
      <c r="A126" s="81">
        <f>IF(F126&gt;0,1,0)</f>
        <v>1</v>
      </c>
      <c r="B126" s="119">
        <f>COUNTA(M126)</f>
        <v>0</v>
      </c>
      <c r="C126" s="119">
        <f>COUNTA(O126)</f>
        <v>0</v>
      </c>
      <c r="D126" s="119">
        <f>COUNTA(Q126)</f>
        <v>0</v>
      </c>
      <c r="E126" s="119">
        <f>COUNTA(S126)</f>
        <v>0</v>
      </c>
      <c r="F126" s="85">
        <f>IF(+B126+C126+D126+E126=0,I126/2,0)</f>
        <v>0.5</v>
      </c>
      <c r="G126" s="86">
        <f>(+C126*0.25*I126)+(D126*0.75*I126)+(E126*I126)+F126</f>
        <v>0.5</v>
      </c>
      <c r="H126" s="108">
        <f>+G126/I126*100</f>
        <v>50</v>
      </c>
      <c r="I126" s="109">
        <v>1</v>
      </c>
      <c r="J126" s="120" t="s">
        <v>102</v>
      </c>
      <c r="K126" s="127" t="s">
        <v>169</v>
      </c>
      <c r="L126" s="126"/>
      <c r="M126" s="91"/>
      <c r="N126" s="114"/>
      <c r="O126" s="91"/>
      <c r="P126" s="115"/>
      <c r="Q126" s="91"/>
      <c r="R126" s="115"/>
      <c r="S126" s="91"/>
      <c r="T126" s="115"/>
      <c r="U126" s="41"/>
      <c r="V126" s="41"/>
      <c r="W126" s="41"/>
      <c r="X126" s="41"/>
      <c r="Y126" s="41"/>
      <c r="Z126" s="41"/>
      <c r="AA126" s="117"/>
    </row>
    <row r="127" spans="1:27" ht="3" customHeight="1">
      <c r="A127" s="81"/>
      <c r="H127" s="108"/>
      <c r="I127" s="109"/>
      <c r="J127" s="120"/>
      <c r="K127" s="127"/>
      <c r="L127" s="128"/>
      <c r="M127" s="113"/>
      <c r="N127" s="114"/>
      <c r="O127" s="113"/>
      <c r="P127" s="115"/>
      <c r="Q127" s="113"/>
      <c r="R127" s="115"/>
      <c r="S127" s="113"/>
      <c r="T127" s="115"/>
      <c r="U127" s="116"/>
      <c r="V127" s="116"/>
      <c r="W127" s="117"/>
      <c r="X127" s="117"/>
      <c r="Y127" s="117"/>
      <c r="Z127" s="117"/>
      <c r="AA127" s="117"/>
    </row>
    <row r="128" spans="1:27" ht="12.75" customHeight="1">
      <c r="A128" s="81">
        <f>IF(F128&gt;0,1,0)</f>
        <v>1</v>
      </c>
      <c r="B128" s="119">
        <f>COUNTA(M128)</f>
        <v>0</v>
      </c>
      <c r="C128" s="119">
        <f>COUNTA(O128)</f>
        <v>0</v>
      </c>
      <c r="D128" s="119">
        <f>COUNTA(Q128)</f>
        <v>0</v>
      </c>
      <c r="E128" s="119">
        <f>COUNTA(S128)</f>
        <v>0</v>
      </c>
      <c r="F128" s="85">
        <f>IF(+B128+C128+D128+E128=0,I128/2,0)</f>
        <v>0.5</v>
      </c>
      <c r="G128" s="86">
        <f>(+C128*0.25*I128)+(D128*0.75*I128)+(E128*I128)+F128</f>
        <v>0.5</v>
      </c>
      <c r="H128" s="108">
        <f>+G128/I128*100</f>
        <v>50</v>
      </c>
      <c r="I128" s="109">
        <v>1</v>
      </c>
      <c r="J128" s="123" t="s">
        <v>108</v>
      </c>
      <c r="K128" s="125" t="s">
        <v>170</v>
      </c>
      <c r="L128" s="124"/>
      <c r="M128" s="91"/>
      <c r="N128" s="114"/>
      <c r="O128" s="91"/>
      <c r="P128" s="115"/>
      <c r="Q128" s="91"/>
      <c r="R128" s="115"/>
      <c r="S128" s="91"/>
      <c r="T128" s="115"/>
      <c r="U128" s="41"/>
      <c r="V128" s="41"/>
      <c r="W128" s="41"/>
      <c r="X128" s="41"/>
      <c r="Y128" s="41"/>
      <c r="Z128" s="41"/>
      <c r="AA128" s="117"/>
    </row>
    <row r="129" spans="1:27" ht="3" customHeight="1">
      <c r="A129" s="81"/>
      <c r="H129" s="108"/>
      <c r="I129" s="117"/>
      <c r="J129" s="120"/>
      <c r="K129" s="127"/>
      <c r="L129" s="128"/>
      <c r="M129" s="113"/>
      <c r="N129" s="114"/>
      <c r="O129" s="113"/>
      <c r="P129" s="115"/>
      <c r="Q129" s="113"/>
      <c r="R129" s="115"/>
      <c r="S129" s="113"/>
      <c r="T129" s="115"/>
      <c r="U129" s="116"/>
      <c r="V129" s="116"/>
      <c r="W129" s="117"/>
      <c r="X129" s="117"/>
      <c r="Y129" s="117"/>
      <c r="Z129" s="117"/>
      <c r="AA129" s="117"/>
    </row>
    <row r="130" spans="1:27" ht="12.75" customHeight="1">
      <c r="A130" s="81"/>
      <c r="H130" s="131"/>
      <c r="I130" s="132"/>
      <c r="J130" s="133"/>
      <c r="K130" s="131" t="s">
        <v>171</v>
      </c>
      <c r="L130" s="134"/>
      <c r="M130" s="135"/>
      <c r="N130" s="136"/>
      <c r="O130" s="135"/>
      <c r="P130" s="137"/>
      <c r="Q130" s="135"/>
      <c r="R130" s="137"/>
      <c r="S130" s="135"/>
      <c r="T130" s="137"/>
      <c r="U130" s="138"/>
      <c r="V130" s="138"/>
      <c r="W130" s="139"/>
      <c r="X130" s="139"/>
      <c r="Y130" s="139"/>
      <c r="Z130" s="139"/>
      <c r="AA130" s="139"/>
    </row>
    <row r="131" spans="1:27" ht="3" customHeight="1">
      <c r="A131" s="81"/>
      <c r="H131" s="131"/>
      <c r="I131" s="132"/>
      <c r="J131" s="133"/>
      <c r="K131" s="140"/>
      <c r="L131" s="134"/>
      <c r="M131" s="135"/>
      <c r="N131" s="136"/>
      <c r="O131" s="135"/>
      <c r="P131" s="137"/>
      <c r="Q131" s="135"/>
      <c r="R131" s="137"/>
      <c r="S131" s="135"/>
      <c r="T131" s="137"/>
      <c r="U131" s="138"/>
      <c r="V131" s="138"/>
      <c r="W131" s="139"/>
      <c r="X131" s="139"/>
      <c r="Y131" s="139"/>
      <c r="Z131" s="139"/>
      <c r="AA131" s="139"/>
    </row>
    <row r="132" spans="1:27" ht="12.75" customHeight="1">
      <c r="A132" s="81"/>
      <c r="H132" s="131"/>
      <c r="I132" s="141"/>
      <c r="J132" s="142" t="s">
        <v>172</v>
      </c>
      <c r="K132" s="131" t="s">
        <v>173</v>
      </c>
      <c r="L132" s="134"/>
      <c r="M132" s="135"/>
      <c r="N132" s="136"/>
      <c r="O132" s="135"/>
      <c r="P132" s="137"/>
      <c r="Q132" s="135"/>
      <c r="R132" s="137"/>
      <c r="S132" s="135"/>
      <c r="T132" s="137"/>
      <c r="U132" s="138"/>
      <c r="V132" s="138"/>
      <c r="W132" s="139"/>
      <c r="X132" s="139"/>
      <c r="Y132" s="139"/>
      <c r="Z132" s="139"/>
      <c r="AA132" s="139"/>
    </row>
    <row r="133" spans="1:27" ht="3" customHeight="1">
      <c r="A133" s="81"/>
      <c r="H133" s="131"/>
      <c r="I133" s="141"/>
      <c r="J133" s="133"/>
      <c r="K133" s="140"/>
      <c r="L133" s="134"/>
      <c r="M133" s="135"/>
      <c r="N133" s="136"/>
      <c r="O133" s="135"/>
      <c r="P133" s="137"/>
      <c r="Q133" s="135"/>
      <c r="R133" s="137"/>
      <c r="S133" s="135"/>
      <c r="T133" s="137"/>
      <c r="U133" s="138"/>
      <c r="V133" s="138"/>
      <c r="W133" s="139"/>
      <c r="X133" s="139"/>
      <c r="Y133" s="139"/>
      <c r="Z133" s="139"/>
      <c r="AA133" s="139"/>
    </row>
    <row r="134" spans="1:27" ht="12.75" customHeight="1">
      <c r="A134" s="81"/>
      <c r="H134" s="131"/>
      <c r="I134" s="141"/>
      <c r="J134" s="133"/>
      <c r="K134" s="143" t="s">
        <v>174</v>
      </c>
      <c r="L134" s="134"/>
      <c r="M134" s="135"/>
      <c r="N134" s="136"/>
      <c r="O134" s="135"/>
      <c r="P134" s="144"/>
      <c r="Q134" s="135"/>
      <c r="R134" s="144"/>
      <c r="S134" s="135"/>
      <c r="T134" s="144"/>
      <c r="U134" s="138"/>
      <c r="V134" s="138"/>
      <c r="W134" s="139"/>
      <c r="X134" s="139"/>
      <c r="Y134" s="139"/>
      <c r="Z134" s="139"/>
      <c r="AA134" s="139"/>
    </row>
    <row r="135" spans="1:27" ht="3" customHeight="1">
      <c r="A135" s="81"/>
      <c r="H135" s="131"/>
      <c r="I135" s="141"/>
      <c r="J135" s="133"/>
      <c r="K135" s="140"/>
      <c r="L135" s="134"/>
      <c r="M135" s="135"/>
      <c r="N135" s="136"/>
      <c r="O135" s="135"/>
      <c r="P135" s="144"/>
      <c r="Q135" s="135"/>
      <c r="R135" s="144"/>
      <c r="S135" s="135"/>
      <c r="T135" s="144"/>
      <c r="U135" s="138"/>
      <c r="V135" s="138"/>
      <c r="W135" s="139"/>
      <c r="X135" s="139"/>
      <c r="Y135" s="139"/>
      <c r="Z135" s="139"/>
      <c r="AA135" s="139"/>
    </row>
    <row r="136" spans="1:27" ht="12.75" customHeight="1">
      <c r="A136" s="81">
        <f>IF(F136&gt;0,1,0)</f>
        <v>1</v>
      </c>
      <c r="B136" s="85">
        <f>COUNTA(M136)</f>
        <v>0</v>
      </c>
      <c r="C136" s="85">
        <f>COUNTA(O136)</f>
        <v>0</v>
      </c>
      <c r="D136" s="85">
        <f>COUNTA(Q136)</f>
        <v>0</v>
      </c>
      <c r="E136" s="85">
        <f>COUNTA(S136)</f>
        <v>0</v>
      </c>
      <c r="F136" s="85">
        <f>IF(+B136+C136+D136+E136=0,I136/2,0)</f>
        <v>0.5</v>
      </c>
      <c r="G136" s="86">
        <f>(+B136*I136)+(C136*0.75*I136)+(D136*0.25*I136)+(E136*0*I136)+F136</f>
        <v>0.5</v>
      </c>
      <c r="H136" s="145">
        <f>+G136/I136*100</f>
        <v>50</v>
      </c>
      <c r="I136" s="141">
        <v>1</v>
      </c>
      <c r="J136" s="146" t="s">
        <v>98</v>
      </c>
      <c r="K136" s="143" t="s">
        <v>175</v>
      </c>
      <c r="L136" s="147"/>
      <c r="M136" s="91"/>
      <c r="N136" s="136"/>
      <c r="O136" s="91"/>
      <c r="P136" s="144"/>
      <c r="Q136" s="91"/>
      <c r="R136" s="144"/>
      <c r="S136" s="91"/>
      <c r="T136" s="144"/>
      <c r="U136" s="41"/>
      <c r="V136" s="41"/>
      <c r="W136" s="41"/>
      <c r="X136" s="41"/>
      <c r="Y136" s="41"/>
      <c r="Z136" s="41"/>
      <c r="AA136" s="139"/>
    </row>
    <row r="137" spans="1:27" ht="3" customHeight="1">
      <c r="A137" s="81"/>
      <c r="H137" s="131"/>
      <c r="I137" s="141"/>
      <c r="J137" s="133"/>
      <c r="K137" s="140"/>
      <c r="L137" s="134"/>
      <c r="M137" s="135"/>
      <c r="N137" s="136"/>
      <c r="O137" s="135"/>
      <c r="P137" s="144"/>
      <c r="Q137" s="135"/>
      <c r="R137" s="144"/>
      <c r="S137" s="135"/>
      <c r="T137" s="144"/>
      <c r="U137" s="138"/>
      <c r="V137" s="138"/>
      <c r="W137" s="139"/>
      <c r="X137" s="139"/>
      <c r="Y137" s="139"/>
      <c r="Z137" s="139"/>
      <c r="AA137" s="139"/>
    </row>
    <row r="138" spans="1:27" ht="12.75" customHeight="1">
      <c r="A138" s="81">
        <f>IF(F138&gt;0,1,0)</f>
        <v>1</v>
      </c>
      <c r="B138" s="85">
        <f>COUNTA(M138)</f>
        <v>0</v>
      </c>
      <c r="C138" s="85">
        <f>COUNTA(O138)</f>
        <v>0</v>
      </c>
      <c r="D138" s="85">
        <f>COUNTA(Q138)</f>
        <v>0</v>
      </c>
      <c r="E138" s="85">
        <f>COUNTA(S138)</f>
        <v>0</v>
      </c>
      <c r="F138" s="85">
        <f>IF(+B138+C138+D138+E138=0,I138/2,0)</f>
        <v>0.5</v>
      </c>
      <c r="G138" s="86">
        <f>(+B138*I138)+(C138*0.75*I138)+(D138*0.25*I138)+(E138*0*I138)+F138</f>
        <v>0.5</v>
      </c>
      <c r="H138" s="145">
        <f>+G138/I138*100</f>
        <v>50</v>
      </c>
      <c r="I138" s="141">
        <v>1</v>
      </c>
      <c r="J138" s="133" t="s">
        <v>100</v>
      </c>
      <c r="K138" s="143" t="s">
        <v>176</v>
      </c>
      <c r="L138" s="147"/>
      <c r="M138" s="91"/>
      <c r="N138" s="136"/>
      <c r="O138" s="91"/>
      <c r="P138" s="144"/>
      <c r="Q138" s="91"/>
      <c r="R138" s="144"/>
      <c r="S138" s="91"/>
      <c r="T138" s="144"/>
      <c r="U138" s="41"/>
      <c r="V138" s="41"/>
      <c r="W138" s="41"/>
      <c r="X138" s="41"/>
      <c r="Y138" s="41"/>
      <c r="Z138" s="41"/>
      <c r="AA138" s="139"/>
    </row>
    <row r="139" spans="1:27" ht="3" customHeight="1">
      <c r="A139" s="81"/>
      <c r="H139" s="131"/>
      <c r="I139" s="141"/>
      <c r="J139" s="133"/>
      <c r="K139" s="140"/>
      <c r="L139" s="134"/>
      <c r="M139" s="135"/>
      <c r="N139" s="136"/>
      <c r="O139" s="135"/>
      <c r="P139" s="144"/>
      <c r="Q139" s="135"/>
      <c r="R139" s="144"/>
      <c r="S139" s="135"/>
      <c r="T139" s="144"/>
      <c r="U139" s="138"/>
      <c r="V139" s="138"/>
      <c r="W139" s="139"/>
      <c r="X139" s="139"/>
      <c r="Y139" s="139"/>
      <c r="Z139" s="139"/>
      <c r="AA139" s="139"/>
    </row>
    <row r="140" spans="1:27" ht="12.75" customHeight="1">
      <c r="A140" s="81">
        <f>IF(F140&gt;0,1,0)</f>
        <v>1</v>
      </c>
      <c r="B140" s="85">
        <f>COUNTA(M140)</f>
        <v>0</v>
      </c>
      <c r="C140" s="85">
        <f>COUNTA(O140)</f>
        <v>0</v>
      </c>
      <c r="D140" s="85">
        <f>COUNTA(Q140)</f>
        <v>0</v>
      </c>
      <c r="E140" s="85">
        <f>COUNTA(S140)</f>
        <v>0</v>
      </c>
      <c r="F140" s="85">
        <f>IF(+B140+C140+D140+E140=0,I140/2,0)</f>
        <v>0.5</v>
      </c>
      <c r="G140" s="86">
        <f>(+B140*I140)+(C140*0.75*I140)+(D140*0.25*I140)+(E140*0*I140)+F140</f>
        <v>0.5</v>
      </c>
      <c r="H140" s="145">
        <f>+G140/I140*100</f>
        <v>50</v>
      </c>
      <c r="I140" s="141">
        <v>1</v>
      </c>
      <c r="J140" s="133" t="s">
        <v>102</v>
      </c>
      <c r="K140" s="143" t="s">
        <v>177</v>
      </c>
      <c r="L140" s="147"/>
      <c r="M140" s="91"/>
      <c r="N140" s="136"/>
      <c r="O140" s="91"/>
      <c r="P140" s="144"/>
      <c r="Q140" s="91"/>
      <c r="R140" s="144"/>
      <c r="S140" s="91"/>
      <c r="T140" s="144"/>
      <c r="U140" s="41"/>
      <c r="V140" s="41"/>
      <c r="W140" s="41"/>
      <c r="X140" s="41"/>
      <c r="Y140" s="41"/>
      <c r="Z140" s="41"/>
      <c r="AA140" s="139"/>
    </row>
    <row r="141" spans="1:27" ht="3" customHeight="1">
      <c r="A141" s="81"/>
      <c r="H141" s="131"/>
      <c r="I141" s="141"/>
      <c r="J141" s="133"/>
      <c r="K141" s="140"/>
      <c r="L141" s="134"/>
      <c r="M141" s="135"/>
      <c r="N141" s="136"/>
      <c r="O141" s="135"/>
      <c r="P141" s="144"/>
      <c r="Q141" s="135"/>
      <c r="R141" s="144"/>
      <c r="S141" s="135"/>
      <c r="T141" s="144"/>
      <c r="U141" s="138"/>
      <c r="V141" s="138"/>
      <c r="W141" s="139"/>
      <c r="X141" s="139"/>
      <c r="Y141" s="139"/>
      <c r="Z141" s="139"/>
      <c r="AA141" s="139"/>
    </row>
    <row r="142" spans="1:27" ht="12.75" customHeight="1">
      <c r="A142" s="81">
        <f>IF(F142&gt;0,1,0)</f>
        <v>1</v>
      </c>
      <c r="B142" s="85">
        <f>COUNTA(M142)</f>
        <v>0</v>
      </c>
      <c r="C142" s="85">
        <f>COUNTA(O142)</f>
        <v>0</v>
      </c>
      <c r="D142" s="85">
        <f>COUNTA(Q142)</f>
        <v>0</v>
      </c>
      <c r="E142" s="85">
        <f>COUNTA(S142)</f>
        <v>0</v>
      </c>
      <c r="F142" s="85">
        <f>IF(+B142+C142+D142+E142=0,I142/2,0)</f>
        <v>0.5</v>
      </c>
      <c r="G142" s="86">
        <f>(+B142*I142)+(C142*0.75*I142)+(D142*0.25*I142)+(E142*0*I142)+F142</f>
        <v>0.5</v>
      </c>
      <c r="H142" s="145">
        <f>+G142/I142*100</f>
        <v>50</v>
      </c>
      <c r="I142" s="141">
        <v>1</v>
      </c>
      <c r="J142" s="146" t="s">
        <v>108</v>
      </c>
      <c r="K142" s="143" t="s">
        <v>178</v>
      </c>
      <c r="L142" s="147"/>
      <c r="M142" s="91"/>
      <c r="N142" s="136"/>
      <c r="O142" s="91"/>
      <c r="P142" s="144"/>
      <c r="Q142" s="91"/>
      <c r="R142" s="144"/>
      <c r="S142" s="91"/>
      <c r="T142" s="144"/>
      <c r="U142" s="41"/>
      <c r="V142" s="41"/>
      <c r="W142" s="41"/>
      <c r="X142" s="41"/>
      <c r="Y142" s="41"/>
      <c r="Z142" s="41"/>
      <c r="AA142" s="139"/>
    </row>
    <row r="143" spans="1:27" ht="3" customHeight="1">
      <c r="A143" s="81"/>
      <c r="H143" s="131"/>
      <c r="I143" s="141"/>
      <c r="J143" s="133"/>
      <c r="K143" s="140"/>
      <c r="L143" s="134"/>
      <c r="M143" s="135"/>
      <c r="N143" s="136"/>
      <c r="O143" s="135"/>
      <c r="P143" s="144"/>
      <c r="Q143" s="135"/>
      <c r="R143" s="144"/>
      <c r="S143" s="135"/>
      <c r="T143" s="144"/>
      <c r="U143" s="138"/>
      <c r="V143" s="138"/>
      <c r="W143" s="139"/>
      <c r="X143" s="139"/>
      <c r="Y143" s="139"/>
      <c r="Z143" s="139"/>
      <c r="AA143" s="139"/>
    </row>
    <row r="144" spans="1:27" ht="12.75" customHeight="1">
      <c r="A144" s="81">
        <f>IF(F144&gt;0,1,0)</f>
        <v>1</v>
      </c>
      <c r="B144" s="85">
        <f>COUNTA(M144)</f>
        <v>0</v>
      </c>
      <c r="C144" s="85">
        <f>COUNTA(O144)</f>
        <v>0</v>
      </c>
      <c r="D144" s="85">
        <f>COUNTA(Q144)</f>
        <v>0</v>
      </c>
      <c r="E144" s="85">
        <f>COUNTA(S144)</f>
        <v>0</v>
      </c>
      <c r="F144" s="85">
        <f>IF(+B144+C144+D144+E144=0,I144/2,0)</f>
        <v>0.5</v>
      </c>
      <c r="G144" s="86">
        <f>(+B144*I144)+(C144*0.75*I144)+(D144*0.25*I144)+(E144*0*I144)+F144</f>
        <v>0.5</v>
      </c>
      <c r="H144" s="145">
        <f>+G144/I144*100</f>
        <v>50</v>
      </c>
      <c r="I144" s="141">
        <v>1</v>
      </c>
      <c r="J144" s="146" t="s">
        <v>110</v>
      </c>
      <c r="K144" s="143" t="s">
        <v>179</v>
      </c>
      <c r="L144" s="147"/>
      <c r="M144" s="91"/>
      <c r="N144" s="136"/>
      <c r="O144" s="91"/>
      <c r="P144" s="144"/>
      <c r="Q144" s="91"/>
      <c r="R144" s="144"/>
      <c r="S144" s="91"/>
      <c r="T144" s="144"/>
      <c r="U144" s="41"/>
      <c r="V144" s="41"/>
      <c r="W144" s="41"/>
      <c r="X144" s="41"/>
      <c r="Y144" s="41"/>
      <c r="Z144" s="41"/>
      <c r="AA144" s="139"/>
    </row>
    <row r="145" spans="1:27" ht="3" customHeight="1">
      <c r="A145" s="81"/>
      <c r="H145" s="131"/>
      <c r="I145" s="141"/>
      <c r="J145" s="133"/>
      <c r="K145" s="140"/>
      <c r="L145" s="134"/>
      <c r="M145" s="135"/>
      <c r="N145" s="136"/>
      <c r="O145" s="135"/>
      <c r="P145" s="144"/>
      <c r="Q145" s="135"/>
      <c r="R145" s="144"/>
      <c r="S145" s="135"/>
      <c r="T145" s="144"/>
      <c r="U145" s="138"/>
      <c r="V145" s="138"/>
      <c r="W145" s="139"/>
      <c r="X145" s="139"/>
      <c r="Y145" s="139"/>
      <c r="Z145" s="139"/>
      <c r="AA145" s="139"/>
    </row>
    <row r="146" spans="1:27" ht="12.75" customHeight="1">
      <c r="A146" s="81">
        <f>IF(F146&gt;0,1,0)</f>
        <v>1</v>
      </c>
      <c r="B146" s="85">
        <f>COUNTA(M146)</f>
        <v>0</v>
      </c>
      <c r="C146" s="85">
        <f>COUNTA(O146)</f>
        <v>0</v>
      </c>
      <c r="D146" s="85">
        <f>COUNTA(Q146)</f>
        <v>0</v>
      </c>
      <c r="E146" s="85">
        <f>COUNTA(S146)</f>
        <v>0</v>
      </c>
      <c r="F146" s="85">
        <f>IF(+B146+C146+D146+E146=0,I146/2,0)</f>
        <v>0.5</v>
      </c>
      <c r="G146" s="86">
        <f>(+B146*I146)+(C146*0.75*I146)+(D146*0.25*I146)+(E146*0*I146)+F146</f>
        <v>0.5</v>
      </c>
      <c r="H146" s="145">
        <f>+G146/I146*100</f>
        <v>50</v>
      </c>
      <c r="I146" s="141">
        <v>1</v>
      </c>
      <c r="J146" s="146" t="s">
        <v>115</v>
      </c>
      <c r="K146" s="143" t="s">
        <v>180</v>
      </c>
      <c r="L146" s="147"/>
      <c r="M146" s="91"/>
      <c r="N146" s="136"/>
      <c r="O146" s="91"/>
      <c r="P146" s="144"/>
      <c r="Q146" s="91"/>
      <c r="R146" s="144"/>
      <c r="S146" s="91"/>
      <c r="T146" s="144"/>
      <c r="U146" s="41"/>
      <c r="V146" s="41"/>
      <c r="W146" s="41"/>
      <c r="X146" s="41"/>
      <c r="Y146" s="41"/>
      <c r="Z146" s="41"/>
      <c r="AA146" s="139"/>
    </row>
    <row r="147" spans="1:27" ht="3" customHeight="1">
      <c r="A147" s="81"/>
      <c r="H147" s="131"/>
      <c r="I147" s="141"/>
      <c r="J147" s="133"/>
      <c r="K147" s="140"/>
      <c r="L147" s="134"/>
      <c r="M147" s="135"/>
      <c r="N147" s="136"/>
      <c r="O147" s="135"/>
      <c r="P147" s="144"/>
      <c r="Q147" s="135"/>
      <c r="R147" s="144"/>
      <c r="S147" s="135"/>
      <c r="T147" s="144"/>
      <c r="U147" s="138"/>
      <c r="V147" s="138"/>
      <c r="W147" s="139"/>
      <c r="X147" s="139"/>
      <c r="Y147" s="139"/>
      <c r="Z147" s="139"/>
      <c r="AA147" s="139"/>
    </row>
    <row r="148" spans="1:27" ht="12.75" customHeight="1">
      <c r="A148" s="81">
        <f>IF(F148&gt;0,1,0)</f>
        <v>1</v>
      </c>
      <c r="B148" s="85">
        <f>COUNTA(M148)</f>
        <v>0</v>
      </c>
      <c r="C148" s="85">
        <f>COUNTA(O148)</f>
        <v>0</v>
      </c>
      <c r="D148" s="85">
        <f>COUNTA(Q148)</f>
        <v>0</v>
      </c>
      <c r="E148" s="85">
        <f>COUNTA(S148)</f>
        <v>0</v>
      </c>
      <c r="F148" s="85">
        <f>IF(+B148+C148+D148+E148=0,I148/2,0)</f>
        <v>0.5</v>
      </c>
      <c r="G148" s="86">
        <f>(+B148*I148)+(C148*0.75*I148)+(D148*0.25*I148)+(E148*0*I148)+F148</f>
        <v>0.5</v>
      </c>
      <c r="H148" s="145">
        <f>+G148/I148*100</f>
        <v>50</v>
      </c>
      <c r="I148" s="141">
        <v>1</v>
      </c>
      <c r="J148" s="133" t="s">
        <v>118</v>
      </c>
      <c r="K148" s="143" t="s">
        <v>181</v>
      </c>
      <c r="L148" s="147"/>
      <c r="M148" s="91"/>
      <c r="N148" s="136"/>
      <c r="O148" s="91"/>
      <c r="P148" s="144"/>
      <c r="Q148" s="91"/>
      <c r="R148" s="144"/>
      <c r="S148" s="91"/>
      <c r="T148" s="144"/>
      <c r="U148" s="41"/>
      <c r="V148" s="41"/>
      <c r="W148" s="41"/>
      <c r="X148" s="41"/>
      <c r="Y148" s="41"/>
      <c r="Z148" s="41"/>
      <c r="AA148" s="139"/>
    </row>
    <row r="149" spans="1:27" ht="3" customHeight="1">
      <c r="A149" s="81"/>
      <c r="H149" s="131"/>
      <c r="I149" s="141"/>
      <c r="J149" s="133"/>
      <c r="K149" s="140"/>
      <c r="L149" s="134"/>
      <c r="M149" s="135"/>
      <c r="N149" s="136"/>
      <c r="O149" s="135"/>
      <c r="P149" s="144"/>
      <c r="Q149" s="135"/>
      <c r="R149" s="144"/>
      <c r="S149" s="135"/>
      <c r="T149" s="144"/>
      <c r="U149" s="138"/>
      <c r="V149" s="138"/>
      <c r="W149" s="139"/>
      <c r="X149" s="139"/>
      <c r="Y149" s="139"/>
      <c r="Z149" s="139"/>
      <c r="AA149" s="139"/>
    </row>
    <row r="150" spans="1:27" ht="12.75" customHeight="1">
      <c r="A150" s="81">
        <f>IF(F150&gt;0,1,0)</f>
        <v>1</v>
      </c>
      <c r="B150" s="85">
        <f>COUNTA(M150)</f>
        <v>0</v>
      </c>
      <c r="C150" s="85">
        <f>COUNTA(O150)</f>
        <v>0</v>
      </c>
      <c r="D150" s="85">
        <f>COUNTA(Q150)</f>
        <v>0</v>
      </c>
      <c r="E150" s="85">
        <f>COUNTA(S150)</f>
        <v>0</v>
      </c>
      <c r="F150" s="85">
        <f>IF(+B150+C150+D150+E150=0,I150/2,0)</f>
        <v>0.5</v>
      </c>
      <c r="G150" s="86">
        <f>(+B150*I150)+(C150*0.75*I150)+(D150*0.25*I150)+(E150*0*I150)+F150</f>
        <v>0.5</v>
      </c>
      <c r="H150" s="145">
        <f>+G150/I150*100</f>
        <v>50</v>
      </c>
      <c r="I150" s="141">
        <v>1</v>
      </c>
      <c r="J150" s="133" t="s">
        <v>120</v>
      </c>
      <c r="K150" s="143" t="s">
        <v>182</v>
      </c>
      <c r="L150" s="147"/>
      <c r="M150" s="91"/>
      <c r="N150" s="136"/>
      <c r="O150" s="91"/>
      <c r="P150" s="144"/>
      <c r="Q150" s="91"/>
      <c r="R150" s="144"/>
      <c r="S150" s="91"/>
      <c r="T150" s="144"/>
      <c r="U150" s="41"/>
      <c r="V150" s="41"/>
      <c r="W150" s="41"/>
      <c r="X150" s="41"/>
      <c r="Y150" s="41"/>
      <c r="Z150" s="41"/>
      <c r="AA150" s="139"/>
    </row>
    <row r="151" spans="1:27" ht="3" customHeight="1">
      <c r="A151" s="81"/>
      <c r="H151" s="131"/>
      <c r="I151" s="141"/>
      <c r="J151" s="133"/>
      <c r="K151" s="140"/>
      <c r="L151" s="134"/>
      <c r="M151" s="135"/>
      <c r="N151" s="136"/>
      <c r="O151" s="135"/>
      <c r="P151" s="144"/>
      <c r="Q151" s="135"/>
      <c r="R151" s="144"/>
      <c r="S151" s="135"/>
      <c r="T151" s="144"/>
      <c r="U151" s="138"/>
      <c r="V151" s="138"/>
      <c r="W151" s="139"/>
      <c r="X151" s="139"/>
      <c r="Y151" s="139"/>
      <c r="Z151" s="139"/>
      <c r="AA151" s="139"/>
    </row>
    <row r="152" spans="1:27" ht="12.75" customHeight="1">
      <c r="A152" s="81">
        <f>IF(F152&gt;0,1,0)</f>
        <v>1</v>
      </c>
      <c r="B152" s="85">
        <f>COUNTA(M152)</f>
        <v>0</v>
      </c>
      <c r="C152" s="85">
        <f>COUNTA(O152)</f>
        <v>0</v>
      </c>
      <c r="D152" s="85">
        <f>COUNTA(Q152)</f>
        <v>0</v>
      </c>
      <c r="E152" s="85">
        <f>COUNTA(S152)</f>
        <v>0</v>
      </c>
      <c r="F152" s="85">
        <f>IF(+B152+C152+D152+E152=0,I152/2,0)</f>
        <v>0.5</v>
      </c>
      <c r="G152" s="86">
        <f>(+B152*I152)+(C152*0.75*I152)+(D152*0.25*I152)+(E152*0*I152)+F152</f>
        <v>0.5</v>
      </c>
      <c r="H152" s="145">
        <f>+G152/I152*100</f>
        <v>50</v>
      </c>
      <c r="I152" s="141">
        <v>1</v>
      </c>
      <c r="J152" s="146" t="s">
        <v>122</v>
      </c>
      <c r="K152" s="143" t="s">
        <v>183</v>
      </c>
      <c r="L152" s="147"/>
      <c r="M152" s="91"/>
      <c r="N152" s="136"/>
      <c r="O152" s="91"/>
      <c r="P152" s="144"/>
      <c r="Q152" s="91"/>
      <c r="R152" s="144"/>
      <c r="S152" s="91"/>
      <c r="T152" s="144"/>
      <c r="U152" s="41"/>
      <c r="V152" s="41"/>
      <c r="W152" s="41"/>
      <c r="X152" s="41"/>
      <c r="Y152" s="41"/>
      <c r="Z152" s="41"/>
      <c r="AA152" s="139"/>
    </row>
    <row r="153" spans="1:27" ht="3" customHeight="1">
      <c r="A153" s="81"/>
      <c r="H153" s="131"/>
      <c r="I153" s="141"/>
      <c r="J153" s="133"/>
      <c r="K153" s="140"/>
      <c r="L153" s="134"/>
      <c r="M153" s="135"/>
      <c r="N153" s="136"/>
      <c r="O153" s="135"/>
      <c r="P153" s="144"/>
      <c r="Q153" s="135"/>
      <c r="R153" s="144"/>
      <c r="S153" s="135"/>
      <c r="T153" s="144"/>
      <c r="U153" s="138"/>
      <c r="V153" s="138"/>
      <c r="W153" s="139"/>
      <c r="X153" s="139"/>
      <c r="Y153" s="139"/>
      <c r="Z153" s="139"/>
      <c r="AA153" s="139"/>
    </row>
    <row r="154" spans="1:27" ht="12.75" customHeight="1">
      <c r="A154" s="81">
        <f>IF(F154&gt;0,1,0)</f>
        <v>1</v>
      </c>
      <c r="B154" s="85">
        <f>COUNTA(M154)</f>
        <v>0</v>
      </c>
      <c r="C154" s="85">
        <f>COUNTA(O154)</f>
        <v>0</v>
      </c>
      <c r="D154" s="85">
        <f>COUNTA(Q154)</f>
        <v>0</v>
      </c>
      <c r="E154" s="85">
        <f>COUNTA(S154)</f>
        <v>0</v>
      </c>
      <c r="F154" s="85">
        <f>IF(+B154+C154+D154+E154=0,I154/2,0)</f>
        <v>0.5</v>
      </c>
      <c r="G154" s="86">
        <f>(+B154*I154)+(C154*0.75*I154)+(D154*0.25*I154)+(E154*0*I154)+F154</f>
        <v>0.5</v>
      </c>
      <c r="H154" s="145">
        <f>+G154/I154*100</f>
        <v>50</v>
      </c>
      <c r="I154" s="141">
        <v>1</v>
      </c>
      <c r="J154" s="146" t="s">
        <v>124</v>
      </c>
      <c r="K154" s="143" t="s">
        <v>184</v>
      </c>
      <c r="L154" s="147"/>
      <c r="M154" s="91"/>
      <c r="N154" s="136"/>
      <c r="O154" s="91"/>
      <c r="P154" s="144"/>
      <c r="Q154" s="91"/>
      <c r="R154" s="144"/>
      <c r="S154" s="91"/>
      <c r="T154" s="144"/>
      <c r="U154" s="41"/>
      <c r="V154" s="41"/>
      <c r="W154" s="41"/>
      <c r="X154" s="41"/>
      <c r="Y154" s="41"/>
      <c r="Z154" s="41"/>
      <c r="AA154" s="139"/>
    </row>
    <row r="155" spans="1:27" ht="3" customHeight="1">
      <c r="A155" s="81"/>
      <c r="H155" s="131"/>
      <c r="I155" s="141"/>
      <c r="J155" s="133"/>
      <c r="K155" s="140"/>
      <c r="L155" s="134"/>
      <c r="M155" s="135"/>
      <c r="N155" s="136"/>
      <c r="O155" s="135"/>
      <c r="P155" s="144"/>
      <c r="Q155" s="135"/>
      <c r="R155" s="144"/>
      <c r="S155" s="135"/>
      <c r="T155" s="144"/>
      <c r="U155" s="138"/>
      <c r="V155" s="138"/>
      <c r="W155" s="139"/>
      <c r="X155" s="139"/>
      <c r="Y155" s="139"/>
      <c r="Z155" s="139"/>
      <c r="AA155" s="139"/>
    </row>
    <row r="156" spans="1:27" ht="12.75" customHeight="1">
      <c r="A156" s="81">
        <f>IF(F156&gt;0,1,0)</f>
        <v>1</v>
      </c>
      <c r="B156" s="85">
        <f>COUNTA(M156)</f>
        <v>0</v>
      </c>
      <c r="C156" s="85">
        <f>COUNTA(O156)</f>
        <v>0</v>
      </c>
      <c r="D156" s="85">
        <f>COUNTA(Q156)</f>
        <v>0</v>
      </c>
      <c r="E156" s="85">
        <f>COUNTA(S156)</f>
        <v>0</v>
      </c>
      <c r="F156" s="85">
        <f>IF(+B156+C156+D156+E156=0,I156/2,0)</f>
        <v>0.5</v>
      </c>
      <c r="G156" s="86">
        <f>(+B156*I156)+(C156*0.75*I156)+(D156*0.25*I156)+(E156*0*I156)+F156</f>
        <v>0.5</v>
      </c>
      <c r="H156" s="145">
        <f>+G156/I156*100</f>
        <v>50</v>
      </c>
      <c r="I156" s="141">
        <v>1</v>
      </c>
      <c r="J156" s="146" t="s">
        <v>126</v>
      </c>
      <c r="K156" s="143" t="s">
        <v>185</v>
      </c>
      <c r="L156" s="147"/>
      <c r="M156" s="91"/>
      <c r="N156" s="136"/>
      <c r="O156" s="91"/>
      <c r="P156" s="144"/>
      <c r="Q156" s="91"/>
      <c r="R156" s="144"/>
      <c r="S156" s="91"/>
      <c r="T156" s="144"/>
      <c r="U156" s="41"/>
      <c r="V156" s="41"/>
      <c r="W156" s="41"/>
      <c r="X156" s="41"/>
      <c r="Y156" s="41"/>
      <c r="Z156" s="41"/>
      <c r="AA156" s="139"/>
    </row>
    <row r="157" spans="1:27" ht="3" customHeight="1">
      <c r="A157" s="81"/>
      <c r="H157" s="131"/>
      <c r="I157" s="141"/>
      <c r="J157" s="133"/>
      <c r="K157" s="140"/>
      <c r="L157" s="134"/>
      <c r="M157" s="135"/>
      <c r="N157" s="136"/>
      <c r="O157" s="135"/>
      <c r="P157" s="144"/>
      <c r="Q157" s="135"/>
      <c r="R157" s="144"/>
      <c r="S157" s="135"/>
      <c r="T157" s="144"/>
      <c r="U157" s="138"/>
      <c r="V157" s="138"/>
      <c r="W157" s="139"/>
      <c r="X157" s="139"/>
      <c r="Y157" s="139"/>
      <c r="Z157" s="139"/>
      <c r="AA157" s="139"/>
    </row>
    <row r="158" spans="1:27" ht="12.75" customHeight="1">
      <c r="A158" s="81">
        <f>IF(F158&gt;0,1,0)</f>
        <v>1</v>
      </c>
      <c r="B158" s="85">
        <f>COUNTA(M158)</f>
        <v>0</v>
      </c>
      <c r="C158" s="85">
        <f>COUNTA(O158)</f>
        <v>0</v>
      </c>
      <c r="D158" s="85">
        <f>COUNTA(Q158)</f>
        <v>0</v>
      </c>
      <c r="E158" s="85">
        <f>COUNTA(S158)</f>
        <v>0</v>
      </c>
      <c r="F158" s="85">
        <f>IF(+B158+C158+D158+E158=0,I158/2,0)</f>
        <v>0.5</v>
      </c>
      <c r="G158" s="86">
        <f>(+B158*I158)+(C158*0.75*I158)+(D158*0.25*I158)+(E158*0*I158)+F158</f>
        <v>0.5</v>
      </c>
      <c r="H158" s="145">
        <f>+G158/I158*100</f>
        <v>50</v>
      </c>
      <c r="I158" s="141">
        <v>1</v>
      </c>
      <c r="J158" s="146" t="s">
        <v>186</v>
      </c>
      <c r="K158" s="143" t="s">
        <v>187</v>
      </c>
      <c r="L158" s="147"/>
      <c r="M158" s="91"/>
      <c r="N158" s="136"/>
      <c r="O158" s="91"/>
      <c r="P158" s="144"/>
      <c r="Q158" s="91"/>
      <c r="R158" s="144"/>
      <c r="S158" s="91"/>
      <c r="T158" s="144"/>
      <c r="U158" s="41"/>
      <c r="V158" s="41"/>
      <c r="W158" s="41"/>
      <c r="X158" s="41"/>
      <c r="Y158" s="41"/>
      <c r="Z158" s="41"/>
      <c r="AA158" s="139"/>
    </row>
    <row r="159" spans="1:27" ht="3" customHeight="1">
      <c r="A159" s="81"/>
      <c r="H159" s="131"/>
      <c r="I159" s="141"/>
      <c r="J159" s="133"/>
      <c r="K159" s="140"/>
      <c r="L159" s="134"/>
      <c r="M159" s="135"/>
      <c r="N159" s="136"/>
      <c r="O159" s="135"/>
      <c r="P159" s="144"/>
      <c r="Q159" s="135"/>
      <c r="R159" s="144"/>
      <c r="S159" s="135"/>
      <c r="T159" s="144"/>
      <c r="U159" s="138"/>
      <c r="V159" s="138"/>
      <c r="W159" s="139"/>
      <c r="X159" s="139"/>
      <c r="Y159" s="139"/>
      <c r="Z159" s="139"/>
      <c r="AA159" s="139"/>
    </row>
    <row r="160" spans="1:27" ht="12.75" customHeight="1">
      <c r="A160" s="81">
        <f>IF(F160&gt;0,1,0)</f>
        <v>1</v>
      </c>
      <c r="B160" s="85">
        <f>COUNTA(M160)</f>
        <v>0</v>
      </c>
      <c r="C160" s="85">
        <f>COUNTA(O160)</f>
        <v>0</v>
      </c>
      <c r="D160" s="85">
        <f>COUNTA(Q160)</f>
        <v>0</v>
      </c>
      <c r="E160" s="85">
        <f>COUNTA(S160)</f>
        <v>0</v>
      </c>
      <c r="F160" s="85">
        <f>IF(+B160+C160+D160+E160=0,I160/2,0)</f>
        <v>0.5</v>
      </c>
      <c r="G160" s="86">
        <f>(+B160*I160)+(C160*0.75*I160)+(D160*0.25*I160)+(E160*0*I160)+F160</f>
        <v>0.5</v>
      </c>
      <c r="H160" s="145">
        <f>+G160/I160*100</f>
        <v>50</v>
      </c>
      <c r="I160" s="141">
        <v>1</v>
      </c>
      <c r="J160" s="146" t="s">
        <v>188</v>
      </c>
      <c r="K160" s="143" t="s">
        <v>189</v>
      </c>
      <c r="L160" s="147"/>
      <c r="M160" s="91"/>
      <c r="N160" s="136"/>
      <c r="O160" s="91"/>
      <c r="P160" s="144"/>
      <c r="Q160" s="91"/>
      <c r="R160" s="144"/>
      <c r="S160" s="91"/>
      <c r="T160" s="144"/>
      <c r="U160" s="41"/>
      <c r="V160" s="41"/>
      <c r="W160" s="41"/>
      <c r="X160" s="41"/>
      <c r="Y160" s="41"/>
      <c r="Z160" s="41"/>
      <c r="AA160" s="139"/>
    </row>
    <row r="161" spans="1:27" ht="3" customHeight="1">
      <c r="A161" s="81"/>
      <c r="H161" s="131"/>
      <c r="I161" s="141"/>
      <c r="J161" s="133"/>
      <c r="K161" s="140"/>
      <c r="L161" s="134"/>
      <c r="M161" s="135"/>
      <c r="N161" s="136"/>
      <c r="O161" s="135"/>
      <c r="P161" s="144"/>
      <c r="Q161" s="135"/>
      <c r="R161" s="144"/>
      <c r="S161" s="135"/>
      <c r="T161" s="144"/>
      <c r="U161" s="138"/>
      <c r="V161" s="138"/>
      <c r="W161" s="139"/>
      <c r="X161" s="139"/>
      <c r="Y161" s="139"/>
      <c r="Z161" s="139"/>
      <c r="AA161" s="139"/>
    </row>
    <row r="162" spans="1:27" ht="12.75" customHeight="1">
      <c r="A162" s="81">
        <f>IF(F162&gt;0,1,0)</f>
        <v>1</v>
      </c>
      <c r="B162" s="85">
        <f>COUNTA(M162)</f>
        <v>0</v>
      </c>
      <c r="C162" s="85">
        <f>COUNTA(O162)</f>
        <v>0</v>
      </c>
      <c r="D162" s="85">
        <f>COUNTA(Q162)</f>
        <v>0</v>
      </c>
      <c r="E162" s="85">
        <f>COUNTA(S162)</f>
        <v>0</v>
      </c>
      <c r="F162" s="85">
        <f>IF(+B162+C162+D162+E162=0,I162/2,0)</f>
        <v>0.5</v>
      </c>
      <c r="G162" s="86">
        <f>(+B162*I162)+(C162*0.75*I162)+(D162*0.25*I162)+(E162*0*I162)+F162</f>
        <v>0.5</v>
      </c>
      <c r="H162" s="145">
        <f>+G162/I162*100</f>
        <v>50</v>
      </c>
      <c r="I162" s="141">
        <v>1</v>
      </c>
      <c r="J162" s="146" t="s">
        <v>190</v>
      </c>
      <c r="K162" s="143" t="s">
        <v>191</v>
      </c>
      <c r="L162" s="147"/>
      <c r="M162" s="91"/>
      <c r="N162" s="136"/>
      <c r="O162" s="91"/>
      <c r="P162" s="144"/>
      <c r="Q162" s="91"/>
      <c r="R162" s="144"/>
      <c r="S162" s="91"/>
      <c r="T162" s="144"/>
      <c r="U162" s="41"/>
      <c r="V162" s="41"/>
      <c r="W162" s="41"/>
      <c r="X162" s="41"/>
      <c r="Y162" s="41"/>
      <c r="Z162" s="41"/>
      <c r="AA162" s="139"/>
    </row>
    <row r="163" spans="1:27" ht="3" customHeight="1">
      <c r="A163" s="81"/>
      <c r="H163" s="131"/>
      <c r="I163" s="141"/>
      <c r="J163" s="133"/>
      <c r="K163" s="140"/>
      <c r="L163" s="134"/>
      <c r="M163" s="135"/>
      <c r="N163" s="136"/>
      <c r="O163" s="135"/>
      <c r="P163" s="144"/>
      <c r="Q163" s="135"/>
      <c r="R163" s="144"/>
      <c r="S163" s="135"/>
      <c r="T163" s="144"/>
      <c r="U163" s="138"/>
      <c r="V163" s="138"/>
      <c r="W163" s="139"/>
      <c r="X163" s="139"/>
      <c r="Y163" s="139"/>
      <c r="Z163" s="139"/>
      <c r="AA163" s="139"/>
    </row>
    <row r="164" spans="1:27" ht="12.75" customHeight="1">
      <c r="A164" s="81">
        <f>IF(F164&gt;0,1,0)</f>
        <v>1</v>
      </c>
      <c r="B164" s="85">
        <f>COUNTA(M164)</f>
        <v>0</v>
      </c>
      <c r="C164" s="85">
        <f>COUNTA(O164)</f>
        <v>0</v>
      </c>
      <c r="D164" s="85">
        <f>COUNTA(Q164)</f>
        <v>0</v>
      </c>
      <c r="E164" s="85">
        <f>COUNTA(S164)</f>
        <v>0</v>
      </c>
      <c r="F164" s="85">
        <f>IF(+B164+C164+D164+E164=0,I164/2,0)</f>
        <v>0.5</v>
      </c>
      <c r="G164" s="86">
        <f>(+B164*I164)+(C164*0.75*I164)+(D164*0.25*I164)+(E164*0*I164)+F164</f>
        <v>0.5</v>
      </c>
      <c r="H164" s="145">
        <f>+G164/I164*100</f>
        <v>50</v>
      </c>
      <c r="I164" s="141">
        <v>1</v>
      </c>
      <c r="J164" s="146" t="s">
        <v>192</v>
      </c>
      <c r="K164" s="143" t="s">
        <v>193</v>
      </c>
      <c r="L164" s="147"/>
      <c r="M164" s="91"/>
      <c r="N164" s="136"/>
      <c r="O164" s="91"/>
      <c r="P164" s="144"/>
      <c r="Q164" s="91"/>
      <c r="R164" s="144"/>
      <c r="S164" s="91"/>
      <c r="T164" s="144"/>
      <c r="U164" s="41"/>
      <c r="V164" s="41"/>
      <c r="W164" s="41"/>
      <c r="X164" s="41"/>
      <c r="Y164" s="41"/>
      <c r="Z164" s="41"/>
      <c r="AA164" s="139"/>
    </row>
    <row r="165" spans="1:27" ht="3" customHeight="1">
      <c r="A165" s="81"/>
      <c r="H165" s="131"/>
      <c r="I165" s="141"/>
      <c r="J165" s="133"/>
      <c r="K165" s="140"/>
      <c r="L165" s="134"/>
      <c r="M165" s="135"/>
      <c r="N165" s="136"/>
      <c r="O165" s="135"/>
      <c r="P165" s="144"/>
      <c r="Q165" s="135"/>
      <c r="R165" s="144"/>
      <c r="S165" s="135"/>
      <c r="T165" s="144"/>
      <c r="U165" s="138"/>
      <c r="V165" s="138"/>
      <c r="W165" s="139"/>
      <c r="X165" s="139"/>
      <c r="Y165" s="139"/>
      <c r="Z165" s="139"/>
      <c r="AA165" s="139"/>
    </row>
    <row r="166" spans="1:27" ht="12.75" customHeight="1">
      <c r="A166" s="81">
        <f>IF(F166&gt;0,1,0)</f>
        <v>1</v>
      </c>
      <c r="B166" s="85">
        <f>COUNTA(M166)</f>
        <v>0</v>
      </c>
      <c r="C166" s="85">
        <f>COUNTA(O166)</f>
        <v>0</v>
      </c>
      <c r="D166" s="85">
        <f>COUNTA(Q166)</f>
        <v>0</v>
      </c>
      <c r="E166" s="85">
        <f>COUNTA(S166)</f>
        <v>0</v>
      </c>
      <c r="F166" s="85">
        <f>IF(+B166+C166+D166+E166=0,I166/2,0)</f>
        <v>0.5</v>
      </c>
      <c r="G166" s="86">
        <f>(+B166*I166)+(C166*0.75*I166)+(D166*0.25*I166)+(E166*0*I166)+F166</f>
        <v>0.5</v>
      </c>
      <c r="H166" s="145">
        <f>+G166/I166*100</f>
        <v>50</v>
      </c>
      <c r="I166" s="141">
        <v>1</v>
      </c>
      <c r="J166" s="146" t="s">
        <v>194</v>
      </c>
      <c r="K166" s="143" t="s">
        <v>195</v>
      </c>
      <c r="L166" s="147"/>
      <c r="M166" s="91"/>
      <c r="N166" s="136"/>
      <c r="O166" s="91"/>
      <c r="P166" s="144"/>
      <c r="Q166" s="91"/>
      <c r="R166" s="144"/>
      <c r="S166" s="91"/>
      <c r="T166" s="144"/>
      <c r="U166" s="41"/>
      <c r="V166" s="41"/>
      <c r="W166" s="41"/>
      <c r="X166" s="41"/>
      <c r="Y166" s="41"/>
      <c r="Z166" s="41"/>
      <c r="AA166" s="139"/>
    </row>
    <row r="167" spans="1:27" ht="3" customHeight="1">
      <c r="A167" s="81"/>
      <c r="H167" s="131"/>
      <c r="I167" s="141"/>
      <c r="J167" s="133"/>
      <c r="K167" s="140"/>
      <c r="L167" s="134"/>
      <c r="M167" s="135"/>
      <c r="N167" s="136"/>
      <c r="O167" s="135"/>
      <c r="P167" s="144"/>
      <c r="Q167" s="135"/>
      <c r="R167" s="144"/>
      <c r="S167" s="135"/>
      <c r="T167" s="144"/>
      <c r="U167" s="138"/>
      <c r="V167" s="138"/>
      <c r="W167" s="139"/>
      <c r="X167" s="139"/>
      <c r="Y167" s="139"/>
      <c r="Z167" s="139"/>
      <c r="AA167" s="139"/>
    </row>
    <row r="168" spans="1:27" ht="12.75" customHeight="1">
      <c r="A168" s="81"/>
      <c r="H168" s="131"/>
      <c r="I168" s="141"/>
      <c r="J168" s="142" t="s">
        <v>196</v>
      </c>
      <c r="K168" s="148" t="s">
        <v>197</v>
      </c>
      <c r="L168" s="134"/>
      <c r="M168" s="135"/>
      <c r="N168" s="136"/>
      <c r="O168" s="135"/>
      <c r="P168" s="144"/>
      <c r="Q168" s="135"/>
      <c r="R168" s="144"/>
      <c r="S168" s="135"/>
      <c r="T168" s="144"/>
      <c r="U168" s="138"/>
      <c r="V168" s="138"/>
      <c r="W168" s="139"/>
      <c r="X168" s="139"/>
      <c r="Y168" s="139"/>
      <c r="Z168" s="139"/>
      <c r="AA168" s="139"/>
    </row>
    <row r="169" spans="1:27" ht="3" customHeight="1">
      <c r="A169" s="81"/>
      <c r="H169" s="131"/>
      <c r="I169" s="141"/>
      <c r="J169" s="133"/>
      <c r="K169" s="140"/>
      <c r="L169" s="134"/>
      <c r="M169" s="135"/>
      <c r="N169" s="136"/>
      <c r="O169" s="135"/>
      <c r="P169" s="144"/>
      <c r="Q169" s="135"/>
      <c r="R169" s="144"/>
      <c r="S169" s="135"/>
      <c r="T169" s="144"/>
      <c r="U169" s="138"/>
      <c r="V169" s="138"/>
      <c r="W169" s="139"/>
      <c r="X169" s="139"/>
      <c r="Y169" s="139"/>
      <c r="Z169" s="139"/>
      <c r="AA169" s="139"/>
    </row>
    <row r="170" spans="1:27" ht="12.75" customHeight="1">
      <c r="A170" s="81">
        <f>IF(F170&gt;0,1,0)</f>
        <v>1</v>
      </c>
      <c r="B170" s="119">
        <f>COUNTA(M170)</f>
        <v>0</v>
      </c>
      <c r="C170" s="119">
        <f>COUNTA(O170)</f>
        <v>0</v>
      </c>
      <c r="D170" s="119">
        <f>COUNTA(Q170)</f>
        <v>0</v>
      </c>
      <c r="E170" s="119">
        <f>COUNTA(S170)</f>
        <v>0</v>
      </c>
      <c r="F170" s="85">
        <f>IF(+B170+C170+D170+E170=0,I170/2,0)</f>
        <v>0.25</v>
      </c>
      <c r="G170" s="86">
        <f>(+C170*0.25*I170)+(D170*0.75*I170)+(E170*I170)+F170</f>
        <v>0.25</v>
      </c>
      <c r="H170" s="145">
        <f>+G170/I170*100</f>
        <v>50</v>
      </c>
      <c r="I170" s="141">
        <v>0.5</v>
      </c>
      <c r="J170" s="133" t="s">
        <v>98</v>
      </c>
      <c r="K170" s="149" t="s">
        <v>198</v>
      </c>
      <c r="L170" s="147"/>
      <c r="M170" s="91"/>
      <c r="N170" s="136"/>
      <c r="O170" s="91"/>
      <c r="P170" s="144"/>
      <c r="Q170" s="91"/>
      <c r="R170" s="144"/>
      <c r="S170" s="91"/>
      <c r="T170" s="144"/>
      <c r="U170" s="41"/>
      <c r="V170" s="41"/>
      <c r="W170" s="41"/>
      <c r="X170" s="41"/>
      <c r="Y170" s="41"/>
      <c r="Z170" s="41"/>
      <c r="AA170" s="139"/>
    </row>
    <row r="171" spans="1:27" ht="3" customHeight="1">
      <c r="A171" s="81"/>
      <c r="H171" s="131"/>
      <c r="I171" s="141"/>
      <c r="J171" s="133"/>
      <c r="K171" s="150"/>
      <c r="L171" s="147"/>
      <c r="M171" s="135"/>
      <c r="N171" s="136"/>
      <c r="O171" s="135"/>
      <c r="P171" s="144"/>
      <c r="Q171" s="135"/>
      <c r="R171" s="144"/>
      <c r="S171" s="135"/>
      <c r="T171" s="144"/>
      <c r="U171" s="138"/>
      <c r="V171" s="138"/>
      <c r="W171" s="139"/>
      <c r="X171" s="139"/>
      <c r="Y171" s="139"/>
      <c r="Z171" s="139"/>
      <c r="AA171" s="139"/>
    </row>
    <row r="172" spans="1:27" ht="12.75" customHeight="1">
      <c r="A172" s="81">
        <f>IF(F172&gt;0,1,0)</f>
        <v>1</v>
      </c>
      <c r="B172" s="119">
        <f>COUNTA(M172)</f>
        <v>0</v>
      </c>
      <c r="C172" s="119">
        <f>COUNTA(O172)</f>
        <v>0</v>
      </c>
      <c r="D172" s="119">
        <f>COUNTA(Q172)</f>
        <v>0</v>
      </c>
      <c r="E172" s="119">
        <f>COUNTA(S172)</f>
        <v>0</v>
      </c>
      <c r="F172" s="85">
        <f>IF(+B172+C172+D172+E172=0,I172/2,0)</f>
        <v>0.25</v>
      </c>
      <c r="G172" s="86">
        <f>(+C172*0.25*I172)+(D172*0.75*I172)+(E172*I172)+F172</f>
        <v>0.25</v>
      </c>
      <c r="H172" s="145">
        <f>+G172/I172*100</f>
        <v>50</v>
      </c>
      <c r="I172" s="141">
        <v>0.5</v>
      </c>
      <c r="J172" s="133" t="s">
        <v>100</v>
      </c>
      <c r="K172" s="149" t="s">
        <v>199</v>
      </c>
      <c r="L172" s="147"/>
      <c r="M172" s="91"/>
      <c r="N172" s="136"/>
      <c r="O172" s="91"/>
      <c r="P172" s="144"/>
      <c r="Q172" s="91"/>
      <c r="R172" s="144"/>
      <c r="S172" s="91"/>
      <c r="T172" s="144"/>
      <c r="U172" s="41"/>
      <c r="V172" s="41"/>
      <c r="W172" s="41"/>
      <c r="X172" s="41"/>
      <c r="Y172" s="41"/>
      <c r="Z172" s="41"/>
      <c r="AA172" s="139"/>
    </row>
    <row r="173" spans="1:27" ht="3" customHeight="1">
      <c r="A173" s="81"/>
      <c r="H173" s="131"/>
      <c r="I173" s="141"/>
      <c r="J173" s="133"/>
      <c r="K173" s="150"/>
      <c r="L173" s="147"/>
      <c r="M173" s="135"/>
      <c r="N173" s="136"/>
      <c r="O173" s="135"/>
      <c r="P173" s="144"/>
      <c r="Q173" s="135"/>
      <c r="R173" s="144"/>
      <c r="S173" s="135"/>
      <c r="T173" s="144"/>
      <c r="U173" s="138"/>
      <c r="V173" s="138"/>
      <c r="W173" s="139"/>
      <c r="X173" s="139"/>
      <c r="Y173" s="139"/>
      <c r="Z173" s="139"/>
      <c r="AA173" s="139"/>
    </row>
    <row r="174" spans="1:27" ht="12.75" customHeight="1">
      <c r="A174" s="81">
        <f>IF(F174&gt;0,1,0)</f>
        <v>1</v>
      </c>
      <c r="B174" s="119">
        <f>COUNTA(M174)</f>
        <v>0</v>
      </c>
      <c r="C174" s="119">
        <f>COUNTA(O174)</f>
        <v>0</v>
      </c>
      <c r="D174" s="119">
        <f>COUNTA(Q174)</f>
        <v>0</v>
      </c>
      <c r="E174" s="119">
        <f>COUNTA(S174)</f>
        <v>0</v>
      </c>
      <c r="F174" s="85">
        <f>IF(+B174+C174+D174+E174=0,I174/2,0)</f>
        <v>0.5</v>
      </c>
      <c r="G174" s="86">
        <f>(+C174*0.25*I174)+(D174*0.75*I174)+(E174*I174)+F174</f>
        <v>0.5</v>
      </c>
      <c r="H174" s="145">
        <f>+G174/I174*100</f>
        <v>50</v>
      </c>
      <c r="I174" s="141">
        <v>1</v>
      </c>
      <c r="J174" s="133" t="s">
        <v>102</v>
      </c>
      <c r="K174" s="150" t="s">
        <v>200</v>
      </c>
      <c r="L174" s="147"/>
      <c r="M174" s="91"/>
      <c r="N174" s="136"/>
      <c r="O174" s="91"/>
      <c r="P174" s="144"/>
      <c r="Q174" s="91"/>
      <c r="R174" s="144"/>
      <c r="S174" s="91"/>
      <c r="T174" s="144"/>
      <c r="U174" s="41"/>
      <c r="V174" s="41"/>
      <c r="W174" s="41"/>
      <c r="X174" s="41"/>
      <c r="Y174" s="41"/>
      <c r="Z174" s="41"/>
      <c r="AA174" s="139"/>
    </row>
    <row r="175" spans="1:27" ht="3" customHeight="1">
      <c r="A175" s="81"/>
      <c r="H175" s="131"/>
      <c r="I175" s="141"/>
      <c r="J175" s="133"/>
      <c r="K175" s="150"/>
      <c r="L175" s="147"/>
      <c r="M175" s="135"/>
      <c r="N175" s="136"/>
      <c r="O175" s="135"/>
      <c r="P175" s="144"/>
      <c r="Q175" s="135"/>
      <c r="R175" s="144"/>
      <c r="S175" s="135"/>
      <c r="T175" s="144"/>
      <c r="U175" s="138"/>
      <c r="V175" s="138"/>
      <c r="W175" s="139"/>
      <c r="X175" s="139"/>
      <c r="Y175" s="139"/>
      <c r="Z175" s="139"/>
      <c r="AA175" s="139"/>
    </row>
    <row r="176" spans="1:27" ht="12.75" customHeight="1">
      <c r="A176" s="81">
        <f>IF(F176&gt;0,1,0)</f>
        <v>1</v>
      </c>
      <c r="B176" s="119">
        <f>COUNTA(M176)</f>
        <v>0</v>
      </c>
      <c r="C176" s="119">
        <f>COUNTA(O176)</f>
        <v>0</v>
      </c>
      <c r="D176" s="119">
        <f>COUNTA(Q176)</f>
        <v>0</v>
      </c>
      <c r="E176" s="119">
        <f>COUNTA(S176)</f>
        <v>0</v>
      </c>
      <c r="F176" s="85">
        <f>IF(+B176+C176+D176+E176=0,I176/2,0)</f>
        <v>0.5</v>
      </c>
      <c r="G176" s="86">
        <f>(+C176*0.25*I176)+(D176*0.75*I176)+(E176*I176)+F176</f>
        <v>0.5</v>
      </c>
      <c r="H176" s="145">
        <f>+G176/I176*100</f>
        <v>50</v>
      </c>
      <c r="I176" s="141">
        <v>1</v>
      </c>
      <c r="J176" s="133" t="s">
        <v>108</v>
      </c>
      <c r="K176" s="150" t="s">
        <v>201</v>
      </c>
      <c r="L176" s="147"/>
      <c r="M176" s="91"/>
      <c r="N176" s="136"/>
      <c r="O176" s="91"/>
      <c r="P176" s="144"/>
      <c r="Q176" s="91"/>
      <c r="R176" s="144"/>
      <c r="S176" s="91"/>
      <c r="T176" s="144"/>
      <c r="U176" s="41"/>
      <c r="V176" s="41"/>
      <c r="W176" s="41"/>
      <c r="X176" s="41"/>
      <c r="Y176" s="41"/>
      <c r="Z176" s="41"/>
      <c r="AA176" s="139"/>
    </row>
    <row r="177" spans="1:27" ht="3" customHeight="1">
      <c r="A177" s="81"/>
      <c r="H177" s="131"/>
      <c r="I177" s="141"/>
      <c r="J177" s="133"/>
      <c r="K177" s="150"/>
      <c r="L177" s="147"/>
      <c r="M177" s="135"/>
      <c r="N177" s="136"/>
      <c r="O177" s="135"/>
      <c r="P177" s="144"/>
      <c r="Q177" s="135"/>
      <c r="R177" s="144"/>
      <c r="S177" s="135"/>
      <c r="T177" s="144"/>
      <c r="U177" s="138"/>
      <c r="V177" s="138"/>
      <c r="W177" s="139"/>
      <c r="X177" s="139"/>
      <c r="Y177" s="139"/>
      <c r="Z177" s="139"/>
      <c r="AA177" s="139"/>
    </row>
    <row r="178" spans="1:27" ht="12.75" customHeight="1">
      <c r="A178" s="81"/>
      <c r="H178" s="131"/>
      <c r="I178" s="151"/>
      <c r="J178" s="133" t="s">
        <v>110</v>
      </c>
      <c r="K178" s="150" t="s">
        <v>202</v>
      </c>
      <c r="L178" s="147"/>
      <c r="M178" s="135"/>
      <c r="N178" s="136"/>
      <c r="O178" s="135"/>
      <c r="P178" s="144"/>
      <c r="Q178" s="135"/>
      <c r="R178" s="144"/>
      <c r="S178" s="135"/>
      <c r="T178" s="144"/>
      <c r="U178" s="138"/>
      <c r="V178" s="138"/>
      <c r="W178" s="139"/>
      <c r="X178" s="139"/>
      <c r="Y178" s="139"/>
      <c r="Z178" s="139"/>
      <c r="AA178" s="139"/>
    </row>
    <row r="179" spans="1:27" ht="12.75" customHeight="1">
      <c r="A179" s="81">
        <f>IF(F179&gt;0,1,0)</f>
        <v>1</v>
      </c>
      <c r="B179" s="119">
        <f>COUNTA(M179)</f>
        <v>0</v>
      </c>
      <c r="C179" s="119">
        <f>COUNTA(O179)</f>
        <v>0</v>
      </c>
      <c r="D179" s="119">
        <f>COUNTA(Q179)</f>
        <v>0</v>
      </c>
      <c r="E179" s="119">
        <f>COUNTA(S179)</f>
        <v>0</v>
      </c>
      <c r="F179" s="85">
        <f>IF(+B179+C179+D179+E179=0,I179/2,0)</f>
        <v>0.5</v>
      </c>
      <c r="G179" s="86">
        <f>(+C179*0.25*I179)+(D179*0.75*I179)+(E179*I179)+F179</f>
        <v>0.5</v>
      </c>
      <c r="H179" s="145">
        <f>+G179/I179*100</f>
        <v>50</v>
      </c>
      <c r="I179" s="141">
        <v>1</v>
      </c>
      <c r="J179" s="133"/>
      <c r="K179" s="150" t="s">
        <v>203</v>
      </c>
      <c r="L179" s="147"/>
      <c r="M179" s="91"/>
      <c r="N179" s="136"/>
      <c r="O179" s="91"/>
      <c r="P179" s="144"/>
      <c r="Q179" s="91"/>
      <c r="R179" s="144"/>
      <c r="S179" s="91"/>
      <c r="T179" s="144"/>
      <c r="U179" s="41"/>
      <c r="V179" s="41"/>
      <c r="W179" s="41"/>
      <c r="X179" s="41"/>
      <c r="Y179" s="41"/>
      <c r="Z179" s="41"/>
      <c r="AA179" s="139"/>
    </row>
    <row r="180" spans="1:27" ht="3" customHeight="1">
      <c r="A180" s="81"/>
      <c r="H180" s="131"/>
      <c r="I180" s="141"/>
      <c r="J180" s="133"/>
      <c r="K180" s="152"/>
      <c r="L180" s="147"/>
      <c r="M180" s="135"/>
      <c r="N180" s="136"/>
      <c r="O180" s="135"/>
      <c r="P180" s="144"/>
      <c r="Q180" s="135"/>
      <c r="R180" s="144"/>
      <c r="S180" s="135"/>
      <c r="T180" s="144"/>
      <c r="U180" s="138"/>
      <c r="V180" s="138"/>
      <c r="W180" s="139"/>
      <c r="X180" s="139"/>
      <c r="Y180" s="139"/>
      <c r="Z180" s="139"/>
      <c r="AA180" s="139"/>
    </row>
    <row r="181" spans="1:27" ht="12.75" customHeight="1">
      <c r="A181" s="81">
        <f>IF(F181&gt;0,1,0)</f>
        <v>1</v>
      </c>
      <c r="B181" s="85">
        <f>COUNTA(M181)</f>
        <v>0</v>
      </c>
      <c r="C181" s="85">
        <f>COUNTA(O181)</f>
        <v>0</v>
      </c>
      <c r="D181" s="85">
        <f>COUNTA(Q181)</f>
        <v>0</v>
      </c>
      <c r="E181" s="85">
        <f>COUNTA(S181)</f>
        <v>0</v>
      </c>
      <c r="F181" s="85">
        <f>IF(+B181+C181+D181+E181=0,I181/2,0)</f>
        <v>0.5</v>
      </c>
      <c r="G181" s="86">
        <f>(+B181*I181)+(C181*0.75*I181)+(D181*0.25*I181)+(E181*0*I181)+F181</f>
        <v>0.5</v>
      </c>
      <c r="H181" s="145">
        <f>+G181/I181*100</f>
        <v>50</v>
      </c>
      <c r="I181" s="141">
        <v>1</v>
      </c>
      <c r="J181" s="133" t="s">
        <v>115</v>
      </c>
      <c r="K181" s="152" t="s">
        <v>204</v>
      </c>
      <c r="L181" s="147"/>
      <c r="M181" s="91"/>
      <c r="N181" s="136"/>
      <c r="O181" s="91"/>
      <c r="P181" s="144"/>
      <c r="Q181" s="91"/>
      <c r="R181" s="144"/>
      <c r="S181" s="91"/>
      <c r="T181" s="144"/>
      <c r="U181" s="41"/>
      <c r="V181" s="41"/>
      <c r="W181" s="41"/>
      <c r="X181" s="41"/>
      <c r="Y181" s="41"/>
      <c r="Z181" s="41"/>
      <c r="AA181" s="139"/>
    </row>
    <row r="182" spans="1:27" ht="3" customHeight="1">
      <c r="A182" s="81"/>
      <c r="H182" s="131"/>
      <c r="I182" s="141"/>
      <c r="J182" s="133"/>
      <c r="K182" s="152"/>
      <c r="L182" s="147"/>
      <c r="M182" s="135"/>
      <c r="N182" s="136"/>
      <c r="O182" s="135"/>
      <c r="P182" s="144"/>
      <c r="Q182" s="135"/>
      <c r="R182" s="144"/>
      <c r="S182" s="135"/>
      <c r="T182" s="144"/>
      <c r="U182" s="138"/>
      <c r="V182" s="138"/>
      <c r="W182" s="139"/>
      <c r="X182" s="139"/>
      <c r="Y182" s="139"/>
      <c r="Z182" s="139"/>
      <c r="AA182" s="139"/>
    </row>
    <row r="183" spans="1:27" ht="12.75" customHeight="1">
      <c r="A183" s="81">
        <f>IF(F183&gt;0,1,0)</f>
        <v>1</v>
      </c>
      <c r="B183" s="85">
        <f>COUNTA(M183)</f>
        <v>0</v>
      </c>
      <c r="C183" s="85">
        <f>COUNTA(O183)</f>
        <v>0</v>
      </c>
      <c r="D183" s="85">
        <f>COUNTA(Q183)</f>
        <v>0</v>
      </c>
      <c r="E183" s="85">
        <f>COUNTA(S183)</f>
        <v>0</v>
      </c>
      <c r="F183" s="85">
        <f>IF(+B183+C183+D183+E183=0,I183/2,0)</f>
        <v>0.5</v>
      </c>
      <c r="G183" s="86">
        <f>(+B183*I183)+(C183*0.75*I183)+(D183*0.25*I183)+(E183*0*I183)+F183</f>
        <v>0.5</v>
      </c>
      <c r="H183" s="145">
        <f>+G183/I183*100</f>
        <v>50</v>
      </c>
      <c r="I183" s="141">
        <v>1</v>
      </c>
      <c r="J183" s="133" t="s">
        <v>118</v>
      </c>
      <c r="K183" s="152" t="s">
        <v>205</v>
      </c>
      <c r="L183" s="147"/>
      <c r="M183" s="91"/>
      <c r="N183" s="136"/>
      <c r="O183" s="91"/>
      <c r="P183" s="144"/>
      <c r="Q183" s="91"/>
      <c r="R183" s="144"/>
      <c r="S183" s="91"/>
      <c r="T183" s="144"/>
      <c r="U183" s="41"/>
      <c r="V183" s="41"/>
      <c r="W183" s="41"/>
      <c r="X183" s="41"/>
      <c r="Y183" s="41"/>
      <c r="Z183" s="41"/>
      <c r="AA183" s="139"/>
    </row>
    <row r="184" spans="1:27" ht="3" customHeight="1">
      <c r="A184" s="81"/>
      <c r="H184" s="131"/>
      <c r="I184" s="141"/>
      <c r="J184" s="133"/>
      <c r="K184" s="152"/>
      <c r="L184" s="147"/>
      <c r="M184" s="135"/>
      <c r="N184" s="136"/>
      <c r="O184" s="135"/>
      <c r="P184" s="144"/>
      <c r="Q184" s="135"/>
      <c r="R184" s="144"/>
      <c r="S184" s="135"/>
      <c r="T184" s="144"/>
      <c r="U184" s="138"/>
      <c r="V184" s="138"/>
      <c r="W184" s="139"/>
      <c r="X184" s="139"/>
      <c r="Y184" s="139"/>
      <c r="Z184" s="139"/>
      <c r="AA184" s="139"/>
    </row>
    <row r="185" spans="1:27" ht="12.75" customHeight="1">
      <c r="A185" s="81">
        <f>IF(F185&gt;0,1,0)</f>
        <v>1</v>
      </c>
      <c r="B185" s="85">
        <f>COUNTA(M185)</f>
        <v>0</v>
      </c>
      <c r="C185" s="85">
        <f>COUNTA(O185)</f>
        <v>0</v>
      </c>
      <c r="D185" s="85">
        <f>COUNTA(Q185)</f>
        <v>0</v>
      </c>
      <c r="E185" s="85">
        <f>COUNTA(S185)</f>
        <v>0</v>
      </c>
      <c r="F185" s="85">
        <f>IF(+B185+C185+D185+E185=0,I185/2,0)</f>
        <v>0.5</v>
      </c>
      <c r="G185" s="86">
        <f>(+B185*I185)+(C185*0.75*I185)+(D185*0.25*I185)+(E185*0*I185)+F185</f>
        <v>0.5</v>
      </c>
      <c r="H185" s="145">
        <f>+G185/I185*100</f>
        <v>50</v>
      </c>
      <c r="I185" s="141">
        <v>1</v>
      </c>
      <c r="J185" s="133" t="s">
        <v>120</v>
      </c>
      <c r="K185" s="152" t="s">
        <v>206</v>
      </c>
      <c r="L185" s="147"/>
      <c r="M185" s="91"/>
      <c r="N185" s="136"/>
      <c r="O185" s="91"/>
      <c r="P185" s="144"/>
      <c r="Q185" s="91"/>
      <c r="R185" s="144"/>
      <c r="S185" s="91"/>
      <c r="T185" s="144"/>
      <c r="U185" s="41"/>
      <c r="V185" s="41"/>
      <c r="W185" s="41"/>
      <c r="X185" s="41"/>
      <c r="Y185" s="41"/>
      <c r="Z185" s="41"/>
      <c r="AA185" s="139"/>
    </row>
    <row r="186" spans="1:27" ht="3" customHeight="1">
      <c r="A186" s="81"/>
      <c r="H186" s="131"/>
      <c r="I186" s="141"/>
      <c r="J186" s="133"/>
      <c r="K186" s="152"/>
      <c r="L186" s="147"/>
      <c r="M186" s="135"/>
      <c r="N186" s="136"/>
      <c r="O186" s="135"/>
      <c r="P186" s="144"/>
      <c r="Q186" s="135"/>
      <c r="R186" s="144"/>
      <c r="S186" s="135"/>
      <c r="T186" s="144"/>
      <c r="U186" s="138"/>
      <c r="V186" s="138"/>
      <c r="W186" s="139"/>
      <c r="X186" s="139"/>
      <c r="Y186" s="139"/>
      <c r="Z186" s="139"/>
      <c r="AA186" s="139"/>
    </row>
    <row r="187" spans="1:27" ht="12.75" customHeight="1">
      <c r="A187" s="81"/>
      <c r="H187" s="131"/>
      <c r="I187" s="141"/>
      <c r="J187" s="133" t="s">
        <v>122</v>
      </c>
      <c r="K187" s="140" t="s">
        <v>207</v>
      </c>
      <c r="L187" s="134"/>
      <c r="M187" s="135"/>
      <c r="N187" s="136"/>
      <c r="O187" s="135"/>
      <c r="P187" s="144"/>
      <c r="Q187" s="135"/>
      <c r="R187" s="144"/>
      <c r="S187" s="135"/>
      <c r="T187" s="144"/>
      <c r="U187" s="138"/>
      <c r="V187" s="138"/>
      <c r="W187" s="139"/>
      <c r="X187" s="139"/>
      <c r="Y187" s="139"/>
      <c r="Z187" s="139"/>
      <c r="AA187" s="139"/>
    </row>
    <row r="188" spans="1:27" ht="12.75" customHeight="1">
      <c r="A188" s="81">
        <f>IF(F188&gt;0,1,0)</f>
        <v>1</v>
      </c>
      <c r="B188" s="85">
        <f>COUNTA(M188)</f>
        <v>0</v>
      </c>
      <c r="C188" s="85">
        <f>COUNTA(O188)</f>
        <v>0</v>
      </c>
      <c r="D188" s="85">
        <f>COUNTA(Q188)</f>
        <v>0</v>
      </c>
      <c r="E188" s="85">
        <f>COUNTA(S188)</f>
        <v>0</v>
      </c>
      <c r="F188" s="85">
        <f>IF(+B188+C188+D188+E188=0,I188/2,0)</f>
        <v>0.25</v>
      </c>
      <c r="G188" s="86">
        <f>(+B188*I188)+(C188*0.75*I188)+(D188*0.25*I188)+(E188*0*I188)+F188</f>
        <v>0.25</v>
      </c>
      <c r="H188" s="145">
        <f>+G188/I188*100</f>
        <v>50</v>
      </c>
      <c r="I188" s="141">
        <v>0.5</v>
      </c>
      <c r="J188" s="133"/>
      <c r="K188" s="140" t="s">
        <v>208</v>
      </c>
      <c r="L188" s="134"/>
      <c r="M188" s="91"/>
      <c r="N188" s="136"/>
      <c r="O188" s="91"/>
      <c r="P188" s="144"/>
      <c r="Q188" s="91"/>
      <c r="R188" s="144"/>
      <c r="S188" s="91"/>
      <c r="T188" s="144"/>
      <c r="U188" s="41"/>
      <c r="V188" s="41"/>
      <c r="W188" s="41"/>
      <c r="X188" s="41"/>
      <c r="Y188" s="41"/>
      <c r="Z188" s="41"/>
      <c r="AA188" s="139"/>
    </row>
    <row r="189" spans="1:27" ht="3" customHeight="1">
      <c r="A189" s="81"/>
      <c r="H189" s="131"/>
      <c r="I189" s="141"/>
      <c r="J189" s="133"/>
      <c r="K189" s="140"/>
      <c r="L189" s="134"/>
      <c r="M189" s="135"/>
      <c r="N189" s="136"/>
      <c r="O189" s="135"/>
      <c r="P189" s="144"/>
      <c r="Q189" s="135"/>
      <c r="R189" s="144"/>
      <c r="S189" s="135"/>
      <c r="T189" s="144"/>
      <c r="U189" s="138"/>
      <c r="V189" s="138"/>
      <c r="W189" s="139"/>
      <c r="X189" s="139"/>
      <c r="Y189" s="139"/>
      <c r="Z189" s="139"/>
      <c r="AA189" s="139"/>
    </row>
    <row r="190" spans="1:27" ht="12.75" customHeight="1">
      <c r="A190" s="81"/>
      <c r="H190" s="131"/>
      <c r="I190" s="141"/>
      <c r="J190" s="133" t="s">
        <v>124</v>
      </c>
      <c r="K190" s="140" t="s">
        <v>209</v>
      </c>
      <c r="L190" s="134"/>
      <c r="M190" s="135"/>
      <c r="N190" s="136"/>
      <c r="O190" s="135"/>
      <c r="P190" s="144"/>
      <c r="Q190" s="135"/>
      <c r="R190" s="144"/>
      <c r="S190" s="135"/>
      <c r="T190" s="144"/>
      <c r="U190" s="138"/>
      <c r="V190" s="138"/>
      <c r="W190" s="139"/>
      <c r="X190" s="139"/>
      <c r="Y190" s="139"/>
      <c r="Z190" s="139"/>
      <c r="AA190" s="139"/>
    </row>
    <row r="191" spans="1:27" ht="12.75" customHeight="1">
      <c r="A191" s="81">
        <f>IF(F191&gt;0,1,0)</f>
        <v>1</v>
      </c>
      <c r="B191" s="119">
        <f>COUNTA(M191)</f>
        <v>0</v>
      </c>
      <c r="C191" s="119">
        <f>COUNTA(O191)</f>
        <v>0</v>
      </c>
      <c r="D191" s="119">
        <f>COUNTA(Q191)</f>
        <v>0</v>
      </c>
      <c r="E191" s="119">
        <f>COUNTA(S191)</f>
        <v>0</v>
      </c>
      <c r="F191" s="85">
        <f>IF(+B191+C191+D191+E191=0,I191/2,0)</f>
        <v>0.25</v>
      </c>
      <c r="G191" s="86">
        <f>(+C191*0.25*I191)+(D191*0.75*I191)+(E191*I191)+F191</f>
        <v>0.25</v>
      </c>
      <c r="H191" s="145">
        <f>+G191/I191*100</f>
        <v>50</v>
      </c>
      <c r="I191" s="141">
        <v>0.5</v>
      </c>
      <c r="J191" s="133"/>
      <c r="K191" s="140" t="s">
        <v>210</v>
      </c>
      <c r="L191" s="134"/>
      <c r="M191" s="91"/>
      <c r="N191" s="136"/>
      <c r="O191" s="91"/>
      <c r="P191" s="144"/>
      <c r="Q191" s="91"/>
      <c r="R191" s="144"/>
      <c r="S191" s="91"/>
      <c r="T191" s="144"/>
      <c r="U191" s="41"/>
      <c r="V191" s="41"/>
      <c r="W191" s="41"/>
      <c r="X191" s="41"/>
      <c r="Y191" s="41"/>
      <c r="Z191" s="41"/>
      <c r="AA191" s="139"/>
    </row>
    <row r="192" spans="1:27" ht="3" customHeight="1">
      <c r="A192" s="81"/>
      <c r="B192" s="119"/>
      <c r="C192" s="119"/>
      <c r="D192" s="119"/>
      <c r="E192" s="119"/>
      <c r="F192" s="85"/>
      <c r="G192" s="86"/>
      <c r="H192" s="145"/>
      <c r="I192" s="141"/>
      <c r="J192" s="133"/>
      <c r="K192" s="140"/>
      <c r="L192" s="134"/>
      <c r="M192" s="153"/>
      <c r="N192" s="136"/>
      <c r="O192" s="153"/>
      <c r="P192" s="144"/>
      <c r="Q192" s="153"/>
      <c r="R192" s="144"/>
      <c r="S192" s="153"/>
      <c r="T192" s="144"/>
      <c r="U192" s="154"/>
      <c r="V192" s="154"/>
      <c r="W192" s="154"/>
      <c r="X192" s="154"/>
      <c r="Y192" s="154"/>
      <c r="Z192" s="154"/>
      <c r="AA192" s="139"/>
    </row>
    <row r="193" spans="1:27" ht="12.75" customHeight="1">
      <c r="A193" s="81">
        <f>IF(F193&gt;0,1,0)</f>
        <v>1</v>
      </c>
      <c r="B193" s="119">
        <f>COUNTA(M193)</f>
        <v>0</v>
      </c>
      <c r="C193" s="119">
        <f>COUNTA(O193)</f>
        <v>0</v>
      </c>
      <c r="D193" s="119">
        <f>COUNTA(Q193)</f>
        <v>0</v>
      </c>
      <c r="E193" s="119">
        <f>COUNTA(S193)</f>
        <v>0</v>
      </c>
      <c r="F193" s="85">
        <f>IF(+B193+C193+D193+E193=0,I193/2,0)</f>
        <v>0.25</v>
      </c>
      <c r="G193" s="86">
        <f>(+C193*0.25*I193)+(D193*0.75*I193)+(E193*I193)+F193</f>
        <v>0.25</v>
      </c>
      <c r="H193" s="145">
        <f>+G193/I193*100</f>
        <v>50</v>
      </c>
      <c r="I193" s="141">
        <v>0.5</v>
      </c>
      <c r="J193" s="133" t="s">
        <v>126</v>
      </c>
      <c r="K193" s="149" t="s">
        <v>211</v>
      </c>
      <c r="L193" s="134"/>
      <c r="M193" s="91"/>
      <c r="N193" s="136"/>
      <c r="O193" s="91"/>
      <c r="P193" s="144"/>
      <c r="Q193" s="91"/>
      <c r="R193" s="144"/>
      <c r="S193" s="91"/>
      <c r="T193" s="144"/>
      <c r="U193" s="41"/>
      <c r="V193" s="41"/>
      <c r="W193" s="41"/>
      <c r="X193" s="41"/>
      <c r="Y193" s="41"/>
      <c r="Z193" s="41"/>
      <c r="AA193" s="139"/>
    </row>
    <row r="194" spans="1:27" ht="3" customHeight="1">
      <c r="A194" s="81"/>
      <c r="B194" s="119"/>
      <c r="C194" s="119"/>
      <c r="D194" s="119"/>
      <c r="E194" s="119"/>
      <c r="F194" s="85"/>
      <c r="G194" s="86"/>
      <c r="H194" s="145"/>
      <c r="I194" s="141"/>
      <c r="J194" s="133"/>
      <c r="K194" s="149"/>
      <c r="L194" s="134"/>
      <c r="M194" s="153"/>
      <c r="N194" s="136"/>
      <c r="O194" s="153"/>
      <c r="P194" s="144"/>
      <c r="Q194" s="153"/>
      <c r="R194" s="144"/>
      <c r="S194" s="153"/>
      <c r="T194" s="144"/>
      <c r="U194" s="41"/>
      <c r="V194" s="154"/>
      <c r="W194" s="154"/>
      <c r="X194" s="154"/>
      <c r="Y194" s="154"/>
      <c r="Z194" s="154"/>
      <c r="AA194" s="139"/>
    </row>
    <row r="195" spans="1:27" ht="12.75" customHeight="1">
      <c r="A195" s="81">
        <f>IF(F195&gt;0,1,0)</f>
        <v>1</v>
      </c>
      <c r="B195" s="119">
        <f>COUNTA(M195)</f>
        <v>0</v>
      </c>
      <c r="C195" s="119">
        <f>COUNTA(O195)</f>
        <v>0</v>
      </c>
      <c r="D195" s="119">
        <f>COUNTA(Q195)</f>
        <v>0</v>
      </c>
      <c r="E195" s="119">
        <f>COUNTA(S195)</f>
        <v>0</v>
      </c>
      <c r="F195" s="85">
        <f>IF(+B195+C195+D195+E195=0,I195/2,0)</f>
        <v>0.25</v>
      </c>
      <c r="G195" s="86">
        <f>(+C195*0.25*I195)+(D195*0.75*I195)+(E195*I195)+F195</f>
        <v>0.25</v>
      </c>
      <c r="H195" s="145">
        <f>+G195/I195*100</f>
        <v>50</v>
      </c>
      <c r="I195" s="141">
        <v>0.5</v>
      </c>
      <c r="J195" s="133" t="s">
        <v>186</v>
      </c>
      <c r="K195" s="150" t="s">
        <v>212</v>
      </c>
      <c r="L195" s="134"/>
      <c r="M195" s="91"/>
      <c r="N195" s="136"/>
      <c r="O195" s="91"/>
      <c r="P195" s="144"/>
      <c r="Q195" s="91"/>
      <c r="R195" s="144"/>
      <c r="S195" s="91"/>
      <c r="T195" s="144"/>
      <c r="U195" s="41"/>
      <c r="V195" s="41"/>
      <c r="W195" s="41"/>
      <c r="X195" s="41"/>
      <c r="Y195" s="41"/>
      <c r="Z195" s="41"/>
      <c r="AA195" s="139"/>
    </row>
    <row r="196" spans="1:27" ht="3" customHeight="1">
      <c r="A196" s="81"/>
      <c r="H196" s="131"/>
      <c r="I196" s="141"/>
      <c r="J196" s="133"/>
      <c r="K196" s="140"/>
      <c r="L196" s="134"/>
      <c r="M196" s="135"/>
      <c r="N196" s="136"/>
      <c r="O196" s="135"/>
      <c r="P196" s="144"/>
      <c r="Q196" s="135"/>
      <c r="R196" s="144"/>
      <c r="S196" s="135"/>
      <c r="T196" s="144"/>
      <c r="U196" s="138"/>
      <c r="V196" s="138"/>
      <c r="W196" s="139"/>
      <c r="X196" s="139"/>
      <c r="Y196" s="139"/>
      <c r="Z196" s="139"/>
      <c r="AA196" s="139"/>
    </row>
    <row r="197" spans="1:27" ht="12.75" customHeight="1">
      <c r="A197" s="81"/>
      <c r="H197" s="131"/>
      <c r="I197" s="141"/>
      <c r="J197" s="155" t="s">
        <v>213</v>
      </c>
      <c r="K197" s="131" t="s">
        <v>214</v>
      </c>
      <c r="L197" s="147"/>
      <c r="M197" s="135"/>
      <c r="N197" s="136"/>
      <c r="O197" s="135"/>
      <c r="P197" s="144"/>
      <c r="Q197" s="135"/>
      <c r="R197" s="144"/>
      <c r="S197" s="135"/>
      <c r="T197" s="144"/>
      <c r="U197" s="138"/>
      <c r="V197" s="138"/>
      <c r="W197" s="139"/>
      <c r="X197" s="139"/>
      <c r="Y197" s="139"/>
      <c r="Z197" s="139"/>
      <c r="AA197" s="139"/>
    </row>
    <row r="198" spans="1:27" ht="3" customHeight="1">
      <c r="A198" s="81"/>
      <c r="H198" s="131"/>
      <c r="I198" s="141"/>
      <c r="J198" s="133"/>
      <c r="K198" s="152"/>
      <c r="L198" s="147"/>
      <c r="M198" s="135"/>
      <c r="N198" s="136"/>
      <c r="O198" s="135"/>
      <c r="P198" s="144"/>
      <c r="Q198" s="135"/>
      <c r="R198" s="144"/>
      <c r="S198" s="135"/>
      <c r="T198" s="144"/>
      <c r="U198" s="138"/>
      <c r="V198" s="138"/>
      <c r="W198" s="139"/>
      <c r="X198" s="139"/>
      <c r="Y198" s="139"/>
      <c r="Z198" s="139"/>
      <c r="AA198" s="139"/>
    </row>
    <row r="199" spans="1:27" ht="12.75" customHeight="1">
      <c r="A199" s="81">
        <f>IF(F199&gt;0,1,0)</f>
        <v>1</v>
      </c>
      <c r="B199" s="119">
        <f>COUNTA(M199)</f>
        <v>0</v>
      </c>
      <c r="C199" s="119">
        <f>COUNTA(O199)</f>
        <v>0</v>
      </c>
      <c r="D199" s="119">
        <f>COUNTA(Q199)</f>
        <v>0</v>
      </c>
      <c r="E199" s="119">
        <f>COUNTA(S199)</f>
        <v>0</v>
      </c>
      <c r="F199" s="85">
        <f>IF(+B199+C199+D199+E199=0,I199/2,0)</f>
        <v>0.25</v>
      </c>
      <c r="G199" s="86">
        <f>(+C199*0.25*I199)+(D199*0.75*I199)+(E199*I199)+F199</f>
        <v>0.25</v>
      </c>
      <c r="H199" s="145">
        <f>+G199/I199*100</f>
        <v>50</v>
      </c>
      <c r="I199" s="141">
        <v>0.5</v>
      </c>
      <c r="J199" s="133" t="s">
        <v>98</v>
      </c>
      <c r="K199" s="143" t="s">
        <v>215</v>
      </c>
      <c r="L199" s="147"/>
      <c r="M199" s="91"/>
      <c r="N199" s="136"/>
      <c r="O199" s="91"/>
      <c r="P199" s="144"/>
      <c r="Q199" s="91"/>
      <c r="R199" s="144"/>
      <c r="S199" s="91"/>
      <c r="T199" s="144"/>
      <c r="U199" s="41"/>
      <c r="V199" s="41"/>
      <c r="W199" s="41"/>
      <c r="X199" s="41"/>
      <c r="Y199" s="41"/>
      <c r="Z199" s="41"/>
      <c r="AA199" s="139"/>
    </row>
    <row r="200" spans="1:27" ht="3" customHeight="1">
      <c r="A200" s="81"/>
      <c r="H200" s="131"/>
      <c r="I200" s="141"/>
      <c r="J200" s="133"/>
      <c r="K200" s="152"/>
      <c r="L200" s="147"/>
      <c r="M200" s="135"/>
      <c r="N200" s="136"/>
      <c r="O200" s="135"/>
      <c r="P200" s="144"/>
      <c r="Q200" s="135"/>
      <c r="R200" s="144"/>
      <c r="S200" s="135"/>
      <c r="T200" s="144"/>
      <c r="U200" s="138"/>
      <c r="V200" s="138"/>
      <c r="W200" s="139"/>
      <c r="X200" s="139"/>
      <c r="Y200" s="139"/>
      <c r="Z200" s="139"/>
      <c r="AA200" s="139"/>
    </row>
    <row r="201" spans="1:27" ht="12.75" customHeight="1">
      <c r="A201" s="81">
        <f>IF(F201&gt;0,1,0)</f>
        <v>1</v>
      </c>
      <c r="B201" s="119">
        <f>COUNTA(M201)</f>
        <v>0</v>
      </c>
      <c r="C201" s="119">
        <f>COUNTA(O201)</f>
        <v>0</v>
      </c>
      <c r="D201" s="119">
        <f>COUNTA(Q201)</f>
        <v>0</v>
      </c>
      <c r="E201" s="119">
        <f>COUNTA(S201)</f>
        <v>0</v>
      </c>
      <c r="F201" s="85">
        <f>IF(+B201+C201+D201+E201=0,I201/2,0)</f>
        <v>0.25</v>
      </c>
      <c r="G201" s="86">
        <f>(+C201*0.25*I201)+(D201*0.75*I201)+(E201*I201)+F201</f>
        <v>0.25</v>
      </c>
      <c r="H201" s="145">
        <f>+G201/I201*100</f>
        <v>50</v>
      </c>
      <c r="I201" s="141">
        <v>0.5</v>
      </c>
      <c r="J201" s="133" t="s">
        <v>100</v>
      </c>
      <c r="K201" s="152" t="s">
        <v>216</v>
      </c>
      <c r="L201" s="147"/>
      <c r="M201" s="91"/>
      <c r="N201" s="136"/>
      <c r="O201" s="91"/>
      <c r="P201" s="144"/>
      <c r="Q201" s="91"/>
      <c r="R201" s="144"/>
      <c r="S201" s="91"/>
      <c r="T201" s="144"/>
      <c r="U201" s="41"/>
      <c r="V201" s="41"/>
      <c r="W201" s="41"/>
      <c r="X201" s="41"/>
      <c r="Y201" s="41"/>
      <c r="Z201" s="41"/>
      <c r="AA201" s="139"/>
    </row>
    <row r="202" spans="1:27" ht="3" customHeight="1">
      <c r="A202" s="81"/>
      <c r="H202" s="131"/>
      <c r="I202" s="141"/>
      <c r="J202" s="133"/>
      <c r="K202" s="143"/>
      <c r="L202" s="156"/>
      <c r="M202" s="156"/>
      <c r="N202" s="136"/>
      <c r="O202" s="136"/>
      <c r="P202" s="136"/>
      <c r="Q202" s="136"/>
      <c r="R202" s="157"/>
      <c r="S202" s="156"/>
      <c r="T202" s="144"/>
      <c r="U202" s="156"/>
      <c r="V202" s="156"/>
      <c r="W202" s="156"/>
      <c r="X202" s="156"/>
      <c r="Y202" s="156"/>
      <c r="Z202" s="156"/>
      <c r="AA202" s="139"/>
    </row>
    <row r="203" spans="1:27" ht="12.75" customHeight="1">
      <c r="A203" s="81">
        <f>IF(F203&gt;0,1,0)</f>
        <v>1</v>
      </c>
      <c r="B203" s="119">
        <f>COUNTA(M203)</f>
        <v>0</v>
      </c>
      <c r="C203" s="119">
        <f>COUNTA(O203)</f>
        <v>0</v>
      </c>
      <c r="D203" s="119">
        <f>COUNTA(Q203)</f>
        <v>0</v>
      </c>
      <c r="E203" s="119">
        <f>COUNTA(S203)</f>
        <v>0</v>
      </c>
      <c r="F203" s="85">
        <f>IF(+B203+C203+D203+E203=0,I203/2,0)</f>
        <v>0.25</v>
      </c>
      <c r="G203" s="86">
        <f>(+C203*0.25*I203)+(D203*0.75*I203)+(E203*I203)+F203</f>
        <v>0.25</v>
      </c>
      <c r="H203" s="145">
        <f>+G203/I203*100</f>
        <v>50</v>
      </c>
      <c r="I203" s="141">
        <v>0.5</v>
      </c>
      <c r="J203" s="133" t="s">
        <v>102</v>
      </c>
      <c r="K203" s="143" t="s">
        <v>217</v>
      </c>
      <c r="L203" s="147"/>
      <c r="M203" s="91"/>
      <c r="N203" s="136"/>
      <c r="O203" s="91"/>
      <c r="P203" s="144"/>
      <c r="Q203" s="91"/>
      <c r="R203" s="144"/>
      <c r="S203" s="91"/>
      <c r="T203" s="144"/>
      <c r="U203" s="41"/>
      <c r="V203" s="41"/>
      <c r="W203" s="41"/>
      <c r="X203" s="41"/>
      <c r="Y203" s="41"/>
      <c r="Z203" s="41"/>
      <c r="AA203" s="139"/>
    </row>
    <row r="204" spans="1:27" ht="3" customHeight="1">
      <c r="A204" s="81"/>
      <c r="H204" s="131"/>
      <c r="I204" s="141"/>
      <c r="J204" s="133"/>
      <c r="K204" s="152"/>
      <c r="L204" s="147"/>
      <c r="M204" s="135"/>
      <c r="N204" s="136"/>
      <c r="O204" s="135"/>
      <c r="P204" s="144"/>
      <c r="Q204" s="135"/>
      <c r="R204" s="144"/>
      <c r="S204" s="135"/>
      <c r="T204" s="144"/>
      <c r="U204" s="138"/>
      <c r="V204" s="138"/>
      <c r="W204" s="139"/>
      <c r="X204" s="139"/>
      <c r="Y204" s="139"/>
      <c r="Z204" s="139"/>
      <c r="AA204" s="139"/>
    </row>
    <row r="205" spans="1:27" ht="12.75" customHeight="1">
      <c r="A205" s="81">
        <f>IF(F205&gt;0,1,0)</f>
        <v>1</v>
      </c>
      <c r="B205" s="85">
        <f>COUNTA(M205)</f>
        <v>0</v>
      </c>
      <c r="C205" s="85">
        <f>COUNTA(O205)</f>
        <v>0</v>
      </c>
      <c r="D205" s="85">
        <f>COUNTA(Q205)</f>
        <v>0</v>
      </c>
      <c r="E205" s="85">
        <f>COUNTA(S205)</f>
        <v>0</v>
      </c>
      <c r="F205" s="85">
        <f>IF(+B205+C205+D205+E205=0,I205/2,0)</f>
        <v>0.25</v>
      </c>
      <c r="G205" s="86">
        <f>(+B205*I205)+(C205*0.75*I205)+(D205*0.25*I205)+(E205*0*I205)+F205</f>
        <v>0.25</v>
      </c>
      <c r="H205" s="145">
        <f>+G205/I205*100</f>
        <v>50</v>
      </c>
      <c r="I205" s="141">
        <v>0.5</v>
      </c>
      <c r="J205" s="133" t="s">
        <v>108</v>
      </c>
      <c r="K205" s="143" t="s">
        <v>218</v>
      </c>
      <c r="L205" s="147"/>
      <c r="M205" s="91"/>
      <c r="N205" s="136"/>
      <c r="O205" s="91"/>
      <c r="P205" s="144"/>
      <c r="Q205" s="91"/>
      <c r="R205" s="144"/>
      <c r="S205" s="91"/>
      <c r="T205" s="144"/>
      <c r="U205" s="41"/>
      <c r="V205" s="41"/>
      <c r="W205" s="41"/>
      <c r="X205" s="41"/>
      <c r="Y205" s="41"/>
      <c r="Z205" s="41"/>
      <c r="AA205" s="139"/>
    </row>
    <row r="206" spans="1:27" ht="3" customHeight="1">
      <c r="A206" s="81"/>
      <c r="H206" s="131"/>
      <c r="I206" s="141"/>
      <c r="J206" s="133"/>
      <c r="K206" s="152"/>
      <c r="L206" s="147"/>
      <c r="M206" s="135"/>
      <c r="N206" s="136"/>
      <c r="O206" s="135"/>
      <c r="P206" s="144"/>
      <c r="Q206" s="135"/>
      <c r="R206" s="144"/>
      <c r="S206" s="135"/>
      <c r="T206" s="144"/>
      <c r="U206" s="138"/>
      <c r="V206" s="138"/>
      <c r="W206" s="139"/>
      <c r="X206" s="139"/>
      <c r="Y206" s="139"/>
      <c r="Z206" s="139"/>
      <c r="AA206" s="139"/>
    </row>
    <row r="207" spans="1:27" ht="12.75" customHeight="1">
      <c r="A207" s="81">
        <f>IF(F207&gt;0,1,0)</f>
        <v>1</v>
      </c>
      <c r="B207" s="85">
        <f>COUNTA(M207)</f>
        <v>0</v>
      </c>
      <c r="C207" s="85">
        <f>COUNTA(O207)</f>
        <v>0</v>
      </c>
      <c r="D207" s="85">
        <f>COUNTA(Q207)</f>
        <v>0</v>
      </c>
      <c r="E207" s="85">
        <f>COUNTA(S207)</f>
        <v>0</v>
      </c>
      <c r="F207" s="85">
        <f>IF(+B207+C207+D207+E207=0,I207/2,0)</f>
        <v>0.5</v>
      </c>
      <c r="G207" s="86">
        <f>(+B207*I207)+(C207*0.75*I207)+(D207*0.25*I207)+(E207*0*I207)+F207</f>
        <v>0.5</v>
      </c>
      <c r="H207" s="145">
        <f>+G207/I207*100</f>
        <v>50</v>
      </c>
      <c r="I207" s="141">
        <v>1</v>
      </c>
      <c r="J207" s="133" t="s">
        <v>110</v>
      </c>
      <c r="K207" s="152" t="s">
        <v>219</v>
      </c>
      <c r="L207" s="147"/>
      <c r="M207" s="91"/>
      <c r="N207" s="136"/>
      <c r="O207" s="91"/>
      <c r="P207" s="144"/>
      <c r="Q207" s="91"/>
      <c r="R207" s="144"/>
      <c r="S207" s="91"/>
      <c r="T207" s="144"/>
      <c r="U207" s="41"/>
      <c r="V207" s="41"/>
      <c r="W207" s="41"/>
      <c r="X207" s="41"/>
      <c r="Y207" s="41"/>
      <c r="Z207" s="41"/>
      <c r="AA207" s="139"/>
    </row>
    <row r="208" spans="1:27" ht="3" customHeight="1">
      <c r="A208" s="81"/>
      <c r="H208" s="131"/>
      <c r="I208" s="141"/>
      <c r="J208" s="133"/>
      <c r="K208" s="152"/>
      <c r="L208" s="147"/>
      <c r="M208" s="135"/>
      <c r="N208" s="136"/>
      <c r="O208" s="135"/>
      <c r="P208" s="144"/>
      <c r="Q208" s="135"/>
      <c r="R208" s="144"/>
      <c r="S208" s="135"/>
      <c r="T208" s="144"/>
      <c r="U208" s="138"/>
      <c r="V208" s="138"/>
      <c r="W208" s="139"/>
      <c r="X208" s="139"/>
      <c r="Y208" s="139"/>
      <c r="Z208" s="139"/>
      <c r="AA208" s="139"/>
    </row>
    <row r="209" spans="1:27" ht="12.75" customHeight="1">
      <c r="A209" s="81"/>
      <c r="H209" s="131"/>
      <c r="I209" s="151"/>
      <c r="J209" s="155" t="s">
        <v>220</v>
      </c>
      <c r="K209" s="131" t="s">
        <v>221</v>
      </c>
      <c r="L209" s="147"/>
      <c r="M209" s="135"/>
      <c r="N209" s="136"/>
      <c r="O209" s="135"/>
      <c r="P209" s="144"/>
      <c r="Q209" s="135"/>
      <c r="R209" s="144"/>
      <c r="S209" s="135"/>
      <c r="T209" s="144"/>
      <c r="U209" s="138"/>
      <c r="V209" s="138"/>
      <c r="W209" s="139"/>
      <c r="X209" s="139"/>
      <c r="Y209" s="139"/>
      <c r="Z209" s="139"/>
      <c r="AA209" s="139"/>
    </row>
    <row r="210" spans="1:27" ht="3" customHeight="1">
      <c r="A210" s="81"/>
      <c r="H210" s="131"/>
      <c r="I210" s="151"/>
      <c r="J210" s="133"/>
      <c r="K210" s="152"/>
      <c r="L210" s="147"/>
      <c r="M210" s="135"/>
      <c r="N210" s="136"/>
      <c r="O210" s="135"/>
      <c r="P210" s="144"/>
      <c r="Q210" s="135"/>
      <c r="R210" s="144"/>
      <c r="S210" s="135"/>
      <c r="T210" s="144"/>
      <c r="U210" s="138"/>
      <c r="V210" s="138"/>
      <c r="W210" s="139"/>
      <c r="X210" s="139"/>
      <c r="Y210" s="139"/>
      <c r="Z210" s="139"/>
      <c r="AA210" s="139"/>
    </row>
    <row r="211" spans="1:27" ht="12.75" customHeight="1">
      <c r="A211" s="81">
        <f>IF(F211&gt;0,1,0)</f>
        <v>1</v>
      </c>
      <c r="B211" s="119">
        <f>COUNTA(M211)</f>
        <v>0</v>
      </c>
      <c r="C211" s="119">
        <f>COUNTA(O211)</f>
        <v>0</v>
      </c>
      <c r="D211" s="119">
        <f>COUNTA(Q211)</f>
        <v>0</v>
      </c>
      <c r="E211" s="119">
        <f>COUNTA(S211)</f>
        <v>0</v>
      </c>
      <c r="F211" s="85">
        <f>IF(+B211+C211+D211+E211=0,I211/2,0)</f>
        <v>0.25</v>
      </c>
      <c r="G211" s="86">
        <f>(+C211*0.25*I211)+(D211*0.75*I211)+(E211*I211)+F211</f>
        <v>0.25</v>
      </c>
      <c r="H211" s="145">
        <f>+G211/I211*100</f>
        <v>50</v>
      </c>
      <c r="I211" s="141">
        <v>0.5</v>
      </c>
      <c r="J211" s="133" t="s">
        <v>98</v>
      </c>
      <c r="K211" s="143" t="s">
        <v>222</v>
      </c>
      <c r="L211" s="147"/>
      <c r="M211" s="91"/>
      <c r="N211" s="136"/>
      <c r="O211" s="91"/>
      <c r="P211" s="144"/>
      <c r="Q211" s="91"/>
      <c r="R211" s="144"/>
      <c r="S211" s="91"/>
      <c r="T211" s="144"/>
      <c r="U211" s="41"/>
      <c r="V211" s="41"/>
      <c r="W211" s="41"/>
      <c r="X211" s="41"/>
      <c r="Y211" s="41"/>
      <c r="Z211" s="41"/>
      <c r="AA211" s="139"/>
    </row>
    <row r="212" spans="1:27" ht="3" customHeight="1">
      <c r="A212" s="81"/>
      <c r="H212" s="131"/>
      <c r="I212" s="141"/>
      <c r="J212" s="133"/>
      <c r="K212" s="152"/>
      <c r="L212" s="147"/>
      <c r="M212" s="135"/>
      <c r="N212" s="136"/>
      <c r="O212" s="135"/>
      <c r="P212" s="144"/>
      <c r="Q212" s="135"/>
      <c r="R212" s="144"/>
      <c r="S212" s="135"/>
      <c r="T212" s="144"/>
      <c r="U212" s="138"/>
      <c r="V212" s="138"/>
      <c r="W212" s="139"/>
      <c r="X212" s="139"/>
      <c r="Y212" s="139"/>
      <c r="Z212" s="139"/>
      <c r="AA212" s="139"/>
    </row>
    <row r="213" spans="1:27" ht="12.75" customHeight="1">
      <c r="A213" s="81">
        <f>IF(F213&gt;0,1,0)</f>
        <v>1</v>
      </c>
      <c r="B213" s="85">
        <f>COUNTA(M213)</f>
        <v>0</v>
      </c>
      <c r="C213" s="85">
        <f>COUNTA(O213)</f>
        <v>0</v>
      </c>
      <c r="D213" s="85">
        <f>COUNTA(Q213)</f>
        <v>0</v>
      </c>
      <c r="E213" s="85">
        <f>COUNTA(S213)</f>
        <v>0</v>
      </c>
      <c r="F213" s="85">
        <f>IF(+B213+C213+D213+E213=0,I213/2,0)</f>
        <v>0.25</v>
      </c>
      <c r="G213" s="86">
        <f>(+B213*I213)+(C213*0.75*I213)+(D213*0.25*I213)+(E213*0*I213)+F213</f>
        <v>0.25</v>
      </c>
      <c r="H213" s="145">
        <f>+G213/I213*100</f>
        <v>50</v>
      </c>
      <c r="I213" s="141">
        <v>0.5</v>
      </c>
      <c r="J213" s="133" t="s">
        <v>100</v>
      </c>
      <c r="K213" s="143" t="s">
        <v>223</v>
      </c>
      <c r="L213" s="147"/>
      <c r="M213" s="91"/>
      <c r="N213" s="136"/>
      <c r="O213" s="91"/>
      <c r="P213" s="144"/>
      <c r="Q213" s="91"/>
      <c r="R213" s="144"/>
      <c r="S213" s="91"/>
      <c r="T213" s="144"/>
      <c r="U213" s="41"/>
      <c r="V213" s="41"/>
      <c r="W213" s="41"/>
      <c r="X213" s="41"/>
      <c r="Y213" s="41"/>
      <c r="Z213" s="41"/>
      <c r="AA213" s="139"/>
    </row>
    <row r="214" spans="1:27" ht="3" customHeight="1">
      <c r="A214" s="81"/>
      <c r="H214" s="131"/>
      <c r="I214" s="141"/>
      <c r="J214" s="133"/>
      <c r="K214" s="152"/>
      <c r="L214" s="147"/>
      <c r="M214" s="135"/>
      <c r="N214" s="136"/>
      <c r="O214" s="135"/>
      <c r="P214" s="144"/>
      <c r="Q214" s="135"/>
      <c r="R214" s="144"/>
      <c r="S214" s="135"/>
      <c r="T214" s="144"/>
      <c r="U214" s="138"/>
      <c r="V214" s="138"/>
      <c r="W214" s="139"/>
      <c r="X214" s="139"/>
      <c r="Y214" s="139"/>
      <c r="Z214" s="139"/>
      <c r="AA214" s="139"/>
    </row>
    <row r="215" spans="1:27" ht="12.75" customHeight="1">
      <c r="A215" s="81">
        <f>IF(F215&gt;0,1,0)</f>
        <v>1</v>
      </c>
      <c r="B215" s="85">
        <f>COUNTA(M215)</f>
        <v>0</v>
      </c>
      <c r="C215" s="85">
        <f>COUNTA(O215)</f>
        <v>0</v>
      </c>
      <c r="D215" s="85">
        <f>COUNTA(Q215)</f>
        <v>0</v>
      </c>
      <c r="E215" s="85">
        <f>COUNTA(S215)</f>
        <v>0</v>
      </c>
      <c r="F215" s="85">
        <f>IF(+B215+C215+D215+E215=0,I215/2,0)</f>
        <v>0.5</v>
      </c>
      <c r="G215" s="86">
        <f>(+B215*I215)+(C215*0.75*I215)+(D215*0.25*I215)+(E215*0*I215)+F215</f>
        <v>0.5</v>
      </c>
      <c r="H215" s="145">
        <f>+G215/I215*100</f>
        <v>50</v>
      </c>
      <c r="I215" s="141">
        <v>1</v>
      </c>
      <c r="J215" s="133" t="s">
        <v>102</v>
      </c>
      <c r="K215" s="143" t="s">
        <v>224</v>
      </c>
      <c r="L215" s="147"/>
      <c r="M215" s="91"/>
      <c r="N215" s="136"/>
      <c r="O215" s="91"/>
      <c r="P215" s="144"/>
      <c r="Q215" s="91"/>
      <c r="R215" s="144"/>
      <c r="S215" s="91"/>
      <c r="T215" s="144"/>
      <c r="U215" s="41"/>
      <c r="V215" s="41"/>
      <c r="W215" s="41"/>
      <c r="X215" s="41"/>
      <c r="Y215" s="41"/>
      <c r="Z215" s="41"/>
      <c r="AA215" s="139"/>
    </row>
    <row r="216" spans="1:27" ht="3" customHeight="1">
      <c r="A216" s="81"/>
      <c r="H216" s="131"/>
      <c r="I216" s="141"/>
      <c r="J216" s="133"/>
      <c r="K216" s="152"/>
      <c r="L216" s="147"/>
      <c r="M216" s="135"/>
      <c r="N216" s="136"/>
      <c r="O216" s="135"/>
      <c r="P216" s="144"/>
      <c r="Q216" s="135"/>
      <c r="R216" s="144"/>
      <c r="S216" s="135"/>
      <c r="T216" s="144"/>
      <c r="U216" s="138"/>
      <c r="V216" s="138"/>
      <c r="W216" s="139"/>
      <c r="X216" s="139"/>
      <c r="Y216" s="139"/>
      <c r="Z216" s="139"/>
      <c r="AA216" s="139"/>
    </row>
    <row r="217" spans="1:27" ht="12.75" customHeight="1">
      <c r="A217" s="81">
        <f>IF(F217&gt;0,1,0)</f>
        <v>1</v>
      </c>
      <c r="B217" s="85">
        <f>COUNTA(M217)</f>
        <v>0</v>
      </c>
      <c r="C217" s="85">
        <f>COUNTA(O217)</f>
        <v>0</v>
      </c>
      <c r="D217" s="85">
        <f>COUNTA(Q217)</f>
        <v>0</v>
      </c>
      <c r="E217" s="85">
        <f>COUNTA(S217)</f>
        <v>0</v>
      </c>
      <c r="F217" s="85">
        <f>IF(+B217+C217+D217+E217=0,I217/2,0)</f>
        <v>0.5</v>
      </c>
      <c r="G217" s="86">
        <f>(+B217*I217)+(C217*0.75*I217)+(D217*0.25*I217)+(E217*0*I217)+F217</f>
        <v>0.5</v>
      </c>
      <c r="H217" s="145">
        <f>+G217/I217*100</f>
        <v>50</v>
      </c>
      <c r="I217" s="141">
        <v>1</v>
      </c>
      <c r="J217" s="133" t="s">
        <v>108</v>
      </c>
      <c r="K217" s="143" t="s">
        <v>225</v>
      </c>
      <c r="L217" s="147"/>
      <c r="M217" s="91"/>
      <c r="N217" s="136"/>
      <c r="O217" s="91"/>
      <c r="P217" s="144"/>
      <c r="Q217" s="91"/>
      <c r="R217" s="144"/>
      <c r="S217" s="91"/>
      <c r="T217" s="144"/>
      <c r="U217" s="41"/>
      <c r="V217" s="41"/>
      <c r="W217" s="41"/>
      <c r="X217" s="41"/>
      <c r="Y217" s="41"/>
      <c r="Z217" s="41"/>
      <c r="AA217" s="139"/>
    </row>
    <row r="218" spans="1:27" ht="3" customHeight="1">
      <c r="A218" s="81"/>
      <c r="H218" s="131"/>
      <c r="I218" s="141"/>
      <c r="J218" s="133"/>
      <c r="K218" s="152"/>
      <c r="L218" s="147"/>
      <c r="M218" s="135"/>
      <c r="N218" s="136"/>
      <c r="O218" s="135"/>
      <c r="P218" s="144"/>
      <c r="Q218" s="135"/>
      <c r="R218" s="144"/>
      <c r="S218" s="135"/>
      <c r="T218" s="144"/>
      <c r="U218" s="138"/>
      <c r="V218" s="138"/>
      <c r="W218" s="139"/>
      <c r="X218" s="139"/>
      <c r="Y218" s="139"/>
      <c r="Z218" s="139"/>
      <c r="AA218" s="139"/>
    </row>
    <row r="219" spans="1:27" ht="12.75" customHeight="1">
      <c r="A219" s="81">
        <f>IF(F219&gt;0,1,0)</f>
        <v>1</v>
      </c>
      <c r="B219" s="85">
        <f>COUNTA(M219)</f>
        <v>0</v>
      </c>
      <c r="C219" s="85">
        <f>COUNTA(O219)</f>
        <v>0</v>
      </c>
      <c r="D219" s="85">
        <f>COUNTA(Q219)</f>
        <v>0</v>
      </c>
      <c r="E219" s="85">
        <f>COUNTA(S219)</f>
        <v>0</v>
      </c>
      <c r="F219" s="85">
        <f>IF(+B219+C219+D219+E219=0,I219/2,0)</f>
        <v>0.5</v>
      </c>
      <c r="G219" s="86">
        <f>(+B219*I219)+(C219*0.75*I219)+(D219*0.25*I219)+(E219*0*I219)+F219</f>
        <v>0.5</v>
      </c>
      <c r="H219" s="145">
        <f>+G219/I219*100</f>
        <v>50</v>
      </c>
      <c r="I219" s="141">
        <v>1</v>
      </c>
      <c r="J219" s="133" t="s">
        <v>110</v>
      </c>
      <c r="K219" s="143" t="s">
        <v>226</v>
      </c>
      <c r="L219" s="147"/>
      <c r="M219" s="91"/>
      <c r="N219" s="136"/>
      <c r="O219" s="91"/>
      <c r="P219" s="144"/>
      <c r="Q219" s="91"/>
      <c r="R219" s="144"/>
      <c r="S219" s="91"/>
      <c r="T219" s="144"/>
      <c r="U219" s="41"/>
      <c r="V219" s="41"/>
      <c r="W219" s="41"/>
      <c r="X219" s="41"/>
      <c r="Y219" s="41"/>
      <c r="Z219" s="41"/>
      <c r="AA219" s="139"/>
    </row>
    <row r="220" spans="1:27" ht="3" customHeight="1">
      <c r="A220" s="81"/>
      <c r="B220" s="85"/>
      <c r="C220" s="85"/>
      <c r="D220" s="85"/>
      <c r="E220" s="85"/>
      <c r="F220" s="85"/>
      <c r="G220" s="86"/>
      <c r="H220" s="145"/>
      <c r="I220" s="141"/>
      <c r="J220" s="133"/>
      <c r="K220" s="143"/>
      <c r="L220" s="147"/>
      <c r="M220" s="147"/>
      <c r="N220" s="136"/>
      <c r="O220" s="147"/>
      <c r="P220" s="144"/>
      <c r="Q220" s="147"/>
      <c r="R220" s="144"/>
      <c r="S220" s="147"/>
      <c r="T220" s="144"/>
      <c r="U220" s="147"/>
      <c r="V220" s="147"/>
      <c r="W220" s="147"/>
      <c r="X220" s="147"/>
      <c r="Y220" s="147"/>
      <c r="Z220" s="147"/>
      <c r="AA220" s="139"/>
    </row>
    <row r="221" spans="1:27" ht="12.75" customHeight="1">
      <c r="A221" s="81"/>
      <c r="B221" s="85"/>
      <c r="C221" s="85"/>
      <c r="D221" s="85"/>
      <c r="E221" s="85"/>
      <c r="F221" s="85"/>
      <c r="G221" s="86"/>
      <c r="H221" s="145"/>
      <c r="I221" s="141"/>
      <c r="J221" s="133" t="s">
        <v>115</v>
      </c>
      <c r="K221" s="143" t="s">
        <v>227</v>
      </c>
      <c r="L221" s="147"/>
      <c r="M221" s="147"/>
      <c r="N221" s="136"/>
      <c r="O221" s="147"/>
      <c r="P221" s="144"/>
      <c r="Q221" s="147"/>
      <c r="R221" s="144"/>
      <c r="S221" s="147"/>
      <c r="T221" s="144"/>
      <c r="U221" s="147"/>
      <c r="V221" s="147"/>
      <c r="W221" s="147"/>
      <c r="X221" s="147"/>
      <c r="Y221" s="147"/>
      <c r="Z221" s="147"/>
      <c r="AA221" s="139"/>
    </row>
    <row r="222" spans="1:27" ht="12.75" customHeight="1">
      <c r="A222" s="81">
        <f>IF(F222&gt;0,1,0)</f>
        <v>1</v>
      </c>
      <c r="B222" s="85">
        <f>COUNTA(M222)</f>
        <v>0</v>
      </c>
      <c r="C222" s="85">
        <f>COUNTA(O222)</f>
        <v>0</v>
      </c>
      <c r="D222" s="85">
        <f>COUNTA(Q222)</f>
        <v>0</v>
      </c>
      <c r="E222" s="85">
        <f>COUNTA(S222)</f>
        <v>0</v>
      </c>
      <c r="F222" s="85">
        <f>IF(+B222+C222+D222+E222=0,I222/2,0)</f>
        <v>0.5</v>
      </c>
      <c r="G222" s="86">
        <f>(+B222*I222)+(C222*0.75*I222)+(D222*0.25*I222)+(E222*0*I222)+F222</f>
        <v>0.5</v>
      </c>
      <c r="H222" s="145">
        <f>+G222/I222*100</f>
        <v>50</v>
      </c>
      <c r="I222" s="141">
        <v>1</v>
      </c>
      <c r="J222" s="133"/>
      <c r="K222" s="158" t="s">
        <v>228</v>
      </c>
      <c r="L222" s="147"/>
      <c r="M222" s="91"/>
      <c r="N222" s="136"/>
      <c r="O222" s="91"/>
      <c r="P222" s="144"/>
      <c r="Q222" s="91"/>
      <c r="R222" s="144"/>
      <c r="S222" s="91"/>
      <c r="T222" s="144"/>
      <c r="U222" s="41"/>
      <c r="V222" s="41"/>
      <c r="W222" s="41"/>
      <c r="X222" s="41"/>
      <c r="Y222" s="41"/>
      <c r="Z222" s="41"/>
      <c r="AA222" s="139"/>
    </row>
    <row r="223" spans="1:27" ht="3" customHeight="1">
      <c r="A223" s="81"/>
      <c r="B223" s="85"/>
      <c r="C223" s="85"/>
      <c r="D223" s="85"/>
      <c r="E223" s="85"/>
      <c r="F223" s="85"/>
      <c r="G223" s="86"/>
      <c r="H223" s="145"/>
      <c r="I223" s="141"/>
      <c r="J223" s="133"/>
      <c r="K223" s="158"/>
      <c r="L223" s="147"/>
      <c r="M223" s="147"/>
      <c r="N223" s="136"/>
      <c r="O223" s="147"/>
      <c r="P223" s="144"/>
      <c r="Q223" s="147"/>
      <c r="R223" s="144"/>
      <c r="S223" s="147"/>
      <c r="T223" s="144"/>
      <c r="U223" s="147"/>
      <c r="V223" s="147"/>
      <c r="W223" s="147"/>
      <c r="X223" s="147"/>
      <c r="Y223" s="147"/>
      <c r="Z223" s="147"/>
      <c r="AA223" s="139"/>
    </row>
    <row r="224" spans="1:27" ht="12.75" customHeight="1">
      <c r="A224" s="81">
        <f>IF(F224&gt;0,1,0)</f>
        <v>1</v>
      </c>
      <c r="B224" s="85">
        <f>COUNTA(M224)</f>
        <v>0</v>
      </c>
      <c r="C224" s="85">
        <f>COUNTA(O224)</f>
        <v>0</v>
      </c>
      <c r="D224" s="85">
        <f>COUNTA(Q224)</f>
        <v>0</v>
      </c>
      <c r="E224" s="85">
        <f>COUNTA(S224)</f>
        <v>0</v>
      </c>
      <c r="F224" s="85">
        <f>IF(+B224+C224+D224+E224=0,I224/2,0)</f>
        <v>0.5</v>
      </c>
      <c r="G224" s="86">
        <f>(+B224*I224)+(C224*0.75*I224)+(D224*0.25*I224)+(E224*0*I224)+F224</f>
        <v>0.5</v>
      </c>
      <c r="H224" s="145">
        <f>+G224/I224*100</f>
        <v>50</v>
      </c>
      <c r="I224" s="141">
        <v>1</v>
      </c>
      <c r="J224" s="133" t="s">
        <v>118</v>
      </c>
      <c r="K224" s="143" t="s">
        <v>229</v>
      </c>
      <c r="L224" s="147"/>
      <c r="M224" s="91"/>
      <c r="N224" s="136"/>
      <c r="O224" s="91"/>
      <c r="P224" s="144"/>
      <c r="Q224" s="91"/>
      <c r="R224" s="144"/>
      <c r="S224" s="91"/>
      <c r="T224" s="144"/>
      <c r="U224" s="41"/>
      <c r="V224" s="41"/>
      <c r="W224" s="41"/>
      <c r="X224" s="41"/>
      <c r="Y224" s="41"/>
      <c r="Z224" s="41"/>
      <c r="AA224" s="139"/>
    </row>
    <row r="225" spans="1:27" ht="3" customHeight="1">
      <c r="A225" s="81"/>
      <c r="H225" s="131"/>
      <c r="I225" s="133"/>
      <c r="J225" s="133"/>
      <c r="K225" s="152"/>
      <c r="L225" s="147"/>
      <c r="M225" s="135"/>
      <c r="N225" s="136"/>
      <c r="O225" s="135"/>
      <c r="P225" s="144"/>
      <c r="Q225" s="135"/>
      <c r="R225" s="144"/>
      <c r="S225" s="135"/>
      <c r="T225" s="144"/>
      <c r="U225" s="138"/>
      <c r="V225" s="138"/>
      <c r="W225" s="139"/>
      <c r="X225" s="139"/>
      <c r="Y225" s="139"/>
      <c r="Z225" s="139"/>
      <c r="AA225" s="139"/>
    </row>
    <row r="226" spans="1:27" ht="12.75" customHeight="1">
      <c r="A226" s="81"/>
      <c r="H226" s="131"/>
      <c r="I226" s="141"/>
      <c r="J226" s="155" t="s">
        <v>230</v>
      </c>
      <c r="K226" s="131" t="s">
        <v>231</v>
      </c>
      <c r="L226" s="147"/>
      <c r="M226" s="135"/>
      <c r="N226" s="136"/>
      <c r="O226" s="135"/>
      <c r="P226" s="144"/>
      <c r="Q226" s="135"/>
      <c r="R226" s="144"/>
      <c r="S226" s="135"/>
      <c r="T226" s="144"/>
      <c r="U226" s="138"/>
      <c r="V226" s="138"/>
      <c r="W226" s="139"/>
      <c r="X226" s="139"/>
      <c r="Y226" s="139"/>
      <c r="Z226" s="139"/>
      <c r="AA226" s="139"/>
    </row>
    <row r="227" spans="1:27" ht="3" customHeight="1">
      <c r="A227" s="81"/>
      <c r="H227" s="131"/>
      <c r="I227" s="141"/>
      <c r="J227" s="133"/>
      <c r="K227" s="152"/>
      <c r="L227" s="147"/>
      <c r="M227" s="135"/>
      <c r="N227" s="136"/>
      <c r="O227" s="135"/>
      <c r="P227" s="144"/>
      <c r="Q227" s="135"/>
      <c r="R227" s="144"/>
      <c r="S227" s="135"/>
      <c r="T227" s="144"/>
      <c r="U227" s="138"/>
      <c r="V227" s="138"/>
      <c r="W227" s="139"/>
      <c r="X227" s="139"/>
      <c r="Y227" s="139"/>
      <c r="Z227" s="139"/>
      <c r="AA227" s="139"/>
    </row>
    <row r="228" spans="1:27" ht="12.75" customHeight="1">
      <c r="A228" s="81">
        <f>IF(F228&gt;0,1,0)</f>
        <v>1</v>
      </c>
      <c r="B228" s="85">
        <f>COUNTA(M228)</f>
        <v>0</v>
      </c>
      <c r="C228" s="85">
        <f>COUNTA(O228)</f>
        <v>0</v>
      </c>
      <c r="D228" s="85">
        <f>COUNTA(Q228)</f>
        <v>0</v>
      </c>
      <c r="E228" s="85">
        <f>COUNTA(S228)</f>
        <v>0</v>
      </c>
      <c r="F228" s="85">
        <f>IF(+B228+C228+D228+E228=0,I228/2,0)</f>
        <v>0.5</v>
      </c>
      <c r="G228" s="86">
        <f>(+B228*I228)+(C228*0.75*I228)+(D228*0.25*I228)+(E228*0*I228)+F228</f>
        <v>0.5</v>
      </c>
      <c r="H228" s="145">
        <f>+G228/I228*100</f>
        <v>50</v>
      </c>
      <c r="I228" s="141">
        <v>1</v>
      </c>
      <c r="J228" s="133" t="s">
        <v>98</v>
      </c>
      <c r="K228" s="152" t="s">
        <v>232</v>
      </c>
      <c r="L228" s="147"/>
      <c r="M228" s="91"/>
      <c r="N228" s="136"/>
      <c r="O228" s="91"/>
      <c r="P228" s="144"/>
      <c r="Q228" s="91"/>
      <c r="R228" s="144"/>
      <c r="S228" s="91"/>
      <c r="T228" s="144"/>
      <c r="U228" s="41"/>
      <c r="V228" s="41"/>
      <c r="W228" s="41"/>
      <c r="X228" s="41"/>
      <c r="Y228" s="41"/>
      <c r="Z228" s="41"/>
      <c r="AA228" s="139"/>
    </row>
    <row r="229" spans="1:27" ht="3" customHeight="1">
      <c r="A229" s="81"/>
      <c r="H229" s="131"/>
      <c r="I229" s="141"/>
      <c r="J229" s="133"/>
      <c r="K229" s="152"/>
      <c r="L229" s="147"/>
      <c r="M229" s="135"/>
      <c r="N229" s="136"/>
      <c r="O229" s="135"/>
      <c r="P229" s="144"/>
      <c r="Q229" s="135"/>
      <c r="R229" s="144"/>
      <c r="S229" s="135"/>
      <c r="T229" s="144"/>
      <c r="U229" s="138"/>
      <c r="V229" s="138"/>
      <c r="W229" s="139"/>
      <c r="X229" s="139"/>
      <c r="Y229" s="139"/>
      <c r="Z229" s="139"/>
      <c r="AA229" s="139"/>
    </row>
    <row r="230" spans="1:27" ht="12.75" customHeight="1">
      <c r="A230" s="81">
        <f>IF(F230&gt;0,1,0)</f>
        <v>1</v>
      </c>
      <c r="B230" s="85">
        <f>COUNTA(M230)</f>
        <v>0</v>
      </c>
      <c r="C230" s="85">
        <f>COUNTA(O230)</f>
        <v>0</v>
      </c>
      <c r="D230" s="85">
        <f>COUNTA(Q230)</f>
        <v>0</v>
      </c>
      <c r="E230" s="85">
        <f>COUNTA(S230)</f>
        <v>0</v>
      </c>
      <c r="F230" s="85">
        <f>IF(+B230+C230+D230+E230=0,I230/2,0)</f>
        <v>0.25</v>
      </c>
      <c r="G230" s="86">
        <f>(+B230*I230)+(C230*0.75*I230)+(D230*0.25*I230)+(E230*0*I230)+F230</f>
        <v>0.25</v>
      </c>
      <c r="H230" s="145">
        <f>+G230/I230*100</f>
        <v>50</v>
      </c>
      <c r="I230" s="141">
        <v>0.5</v>
      </c>
      <c r="J230" s="133" t="s">
        <v>100</v>
      </c>
      <c r="K230" s="143" t="s">
        <v>233</v>
      </c>
      <c r="L230" s="147"/>
      <c r="M230" s="91"/>
      <c r="N230" s="136"/>
      <c r="O230" s="91"/>
      <c r="P230" s="144"/>
      <c r="Q230" s="91"/>
      <c r="R230" s="144"/>
      <c r="S230" s="91"/>
      <c r="T230" s="144"/>
      <c r="U230" s="41"/>
      <c r="V230" s="41"/>
      <c r="W230" s="41"/>
      <c r="X230" s="41"/>
      <c r="Y230" s="41"/>
      <c r="Z230" s="41"/>
      <c r="AA230" s="139"/>
    </row>
    <row r="231" spans="1:27" ht="3" customHeight="1">
      <c r="A231" s="81"/>
      <c r="H231" s="131"/>
      <c r="I231" s="141"/>
      <c r="J231" s="133"/>
      <c r="K231" s="152"/>
      <c r="L231" s="147"/>
      <c r="M231" s="135"/>
      <c r="N231" s="136"/>
      <c r="O231" s="135"/>
      <c r="P231" s="144"/>
      <c r="Q231" s="135"/>
      <c r="R231" s="144"/>
      <c r="S231" s="135"/>
      <c r="T231" s="144"/>
      <c r="U231" s="138"/>
      <c r="V231" s="138"/>
      <c r="W231" s="139"/>
      <c r="X231" s="139"/>
      <c r="Y231" s="139"/>
      <c r="Z231" s="139"/>
      <c r="AA231" s="139"/>
    </row>
    <row r="232" spans="1:27" ht="12.75" customHeight="1">
      <c r="A232" s="81">
        <f>IF(F232&gt;0,1,0)</f>
        <v>1</v>
      </c>
      <c r="B232" s="119">
        <f>COUNTA(M232)</f>
        <v>0</v>
      </c>
      <c r="C232" s="119">
        <f>COUNTA(O232)</f>
        <v>0</v>
      </c>
      <c r="D232" s="119">
        <f>COUNTA(Q232)</f>
        <v>0</v>
      </c>
      <c r="E232" s="119">
        <f>COUNTA(S232)</f>
        <v>0</v>
      </c>
      <c r="F232" s="85">
        <f>IF(+B232+C232+D232+E232=0,I232/2,0)</f>
        <v>0.25</v>
      </c>
      <c r="G232" s="86">
        <f>(+C232*0.25*I232)+(D232*0.75*I232)+(E232*I232)+F232</f>
        <v>0.25</v>
      </c>
      <c r="H232" s="145">
        <f>+G232/I232*100</f>
        <v>50</v>
      </c>
      <c r="I232" s="141">
        <v>0.5</v>
      </c>
      <c r="J232" s="133" t="s">
        <v>102</v>
      </c>
      <c r="K232" s="143" t="s">
        <v>234</v>
      </c>
      <c r="L232" s="147"/>
      <c r="M232" s="91"/>
      <c r="N232" s="136"/>
      <c r="O232" s="91"/>
      <c r="P232" s="144"/>
      <c r="Q232" s="91"/>
      <c r="R232" s="144"/>
      <c r="S232" s="91"/>
      <c r="T232" s="144"/>
      <c r="U232" s="41"/>
      <c r="V232" s="41"/>
      <c r="W232" s="41"/>
      <c r="X232" s="41"/>
      <c r="Y232" s="41"/>
      <c r="Z232" s="41"/>
      <c r="AA232" s="139"/>
    </row>
    <row r="233" spans="1:27" ht="3" customHeight="1">
      <c r="A233" s="81"/>
      <c r="B233" s="119"/>
      <c r="C233" s="119"/>
      <c r="D233" s="119"/>
      <c r="E233" s="119"/>
      <c r="F233" s="85"/>
      <c r="G233" s="86"/>
      <c r="H233" s="145"/>
      <c r="I233" s="141"/>
      <c r="J233" s="133"/>
      <c r="K233" s="143"/>
      <c r="L233" s="147"/>
      <c r="M233" s="143"/>
      <c r="N233" s="136"/>
      <c r="O233" s="143"/>
      <c r="P233" s="144"/>
      <c r="Q233" s="143"/>
      <c r="R233" s="144"/>
      <c r="S233" s="143"/>
      <c r="T233" s="144"/>
      <c r="U233" s="143"/>
      <c r="V233" s="143"/>
      <c r="W233" s="143"/>
      <c r="X233" s="143"/>
      <c r="Y233" s="143"/>
      <c r="Z233" s="143"/>
      <c r="AA233" s="139"/>
    </row>
    <row r="234" spans="1:27" ht="12.75" customHeight="1">
      <c r="A234" s="81">
        <f>IF(F234&gt;0,1,0)</f>
        <v>1</v>
      </c>
      <c r="B234" s="119">
        <f>COUNTA(M234)</f>
        <v>0</v>
      </c>
      <c r="C234" s="119">
        <f>COUNTA(O234)</f>
        <v>0</v>
      </c>
      <c r="D234" s="119">
        <f>COUNTA(Q234)</f>
        <v>0</v>
      </c>
      <c r="E234" s="119">
        <f>COUNTA(S234)</f>
        <v>0</v>
      </c>
      <c r="F234" s="85">
        <f>IF(+B234+C234+D234+E234=0,I234/2,0)</f>
        <v>0.25</v>
      </c>
      <c r="G234" s="86">
        <f>(+C234*0.25*I234)+(D234*0.75*I234)+(E234*I234)+F234</f>
        <v>0.25</v>
      </c>
      <c r="H234" s="145">
        <f>+G234/I234*100</f>
        <v>50</v>
      </c>
      <c r="I234" s="141">
        <v>0.5</v>
      </c>
      <c r="J234" s="133" t="s">
        <v>108</v>
      </c>
      <c r="K234" s="152" t="s">
        <v>235</v>
      </c>
      <c r="L234" s="147"/>
      <c r="M234" s="91"/>
      <c r="N234" s="136"/>
      <c r="O234" s="91"/>
      <c r="P234" s="144"/>
      <c r="Q234" s="91"/>
      <c r="R234" s="144"/>
      <c r="S234" s="91"/>
      <c r="T234" s="144"/>
      <c r="U234" s="41"/>
      <c r="V234" s="41"/>
      <c r="W234" s="41"/>
      <c r="X234" s="41"/>
      <c r="Y234" s="41"/>
      <c r="Z234" s="41"/>
      <c r="AA234" s="139"/>
    </row>
    <row r="235" spans="8:27" ht="3" customHeight="1">
      <c r="H235" s="139"/>
      <c r="I235" s="141"/>
      <c r="J235" s="133"/>
      <c r="K235" s="143"/>
      <c r="L235" s="147"/>
      <c r="M235" s="147"/>
      <c r="N235" s="147"/>
      <c r="O235" s="147"/>
      <c r="P235" s="147"/>
      <c r="Q235" s="147"/>
      <c r="R235" s="147"/>
      <c r="S235" s="147"/>
      <c r="T235" s="147"/>
      <c r="U235" s="147"/>
      <c r="V235" s="147"/>
      <c r="W235" s="147"/>
      <c r="X235" s="147"/>
      <c r="Y235" s="147"/>
      <c r="Z235" s="147"/>
      <c r="AA235" s="147"/>
    </row>
    <row r="236" spans="8:27" ht="12.75" customHeight="1">
      <c r="H236" s="159"/>
      <c r="I236" s="160"/>
      <c r="J236" s="161"/>
      <c r="K236" s="162" t="s">
        <v>236</v>
      </c>
      <c r="L236" s="163"/>
      <c r="M236" s="163"/>
      <c r="N236" s="163"/>
      <c r="O236" s="163"/>
      <c r="P236" s="163"/>
      <c r="Q236" s="163"/>
      <c r="R236" s="163"/>
      <c r="S236" s="163"/>
      <c r="T236" s="163"/>
      <c r="U236" s="163"/>
      <c r="V236" s="163"/>
      <c r="W236" s="163"/>
      <c r="X236" s="163"/>
      <c r="Y236" s="163"/>
      <c r="Z236" s="163"/>
      <c r="AA236" s="163"/>
    </row>
    <row r="237" spans="8:27" ht="3" customHeight="1">
      <c r="H237" s="159"/>
      <c r="I237" s="160"/>
      <c r="J237" s="161"/>
      <c r="K237" s="164"/>
      <c r="L237" s="163"/>
      <c r="M237" s="163"/>
      <c r="N237" s="163"/>
      <c r="O237" s="163"/>
      <c r="P237" s="163"/>
      <c r="Q237" s="163"/>
      <c r="R237" s="163"/>
      <c r="S237" s="163"/>
      <c r="T237" s="163"/>
      <c r="U237" s="163"/>
      <c r="V237" s="163"/>
      <c r="W237" s="163"/>
      <c r="X237" s="163"/>
      <c r="Y237" s="163"/>
      <c r="Z237" s="163"/>
      <c r="AA237" s="163"/>
    </row>
    <row r="238" spans="8:27" ht="12.75" customHeight="1">
      <c r="H238" s="159"/>
      <c r="I238" s="160"/>
      <c r="J238" s="161"/>
      <c r="K238" s="165" t="s">
        <v>237</v>
      </c>
      <c r="L238" s="163"/>
      <c r="M238" s="163"/>
      <c r="N238" s="163"/>
      <c r="O238" s="163"/>
      <c r="P238" s="163"/>
      <c r="Q238" s="163"/>
      <c r="R238" s="163"/>
      <c r="S238" s="163"/>
      <c r="T238" s="163"/>
      <c r="U238" s="163"/>
      <c r="V238" s="163"/>
      <c r="W238" s="163"/>
      <c r="X238" s="163"/>
      <c r="Y238" s="163"/>
      <c r="Z238" s="163"/>
      <c r="AA238" s="163"/>
    </row>
    <row r="239" spans="8:27" ht="3" customHeight="1">
      <c r="H239" s="159"/>
      <c r="I239" s="160"/>
      <c r="J239" s="161"/>
      <c r="K239" s="164"/>
      <c r="L239" s="163"/>
      <c r="M239" s="163"/>
      <c r="N239" s="163"/>
      <c r="O239" s="163"/>
      <c r="P239" s="163"/>
      <c r="Q239" s="163"/>
      <c r="R239" s="163"/>
      <c r="S239" s="163"/>
      <c r="T239" s="163"/>
      <c r="U239" s="163"/>
      <c r="V239" s="163"/>
      <c r="W239" s="163"/>
      <c r="X239" s="163"/>
      <c r="Y239" s="163"/>
      <c r="Z239" s="163"/>
      <c r="AA239" s="163"/>
    </row>
    <row r="240" spans="8:27" ht="12.75" customHeight="1">
      <c r="H240" s="159"/>
      <c r="I240" s="160"/>
      <c r="J240" s="166" t="s">
        <v>238</v>
      </c>
      <c r="K240" s="165" t="s">
        <v>239</v>
      </c>
      <c r="L240" s="163"/>
      <c r="M240" s="163"/>
      <c r="N240" s="163"/>
      <c r="O240" s="163"/>
      <c r="P240" s="163"/>
      <c r="Q240" s="163"/>
      <c r="R240" s="163"/>
      <c r="S240" s="163"/>
      <c r="T240" s="163"/>
      <c r="U240" s="163"/>
      <c r="V240" s="163"/>
      <c r="W240" s="163"/>
      <c r="X240" s="163"/>
      <c r="Y240" s="163"/>
      <c r="Z240" s="163"/>
      <c r="AA240" s="163"/>
    </row>
    <row r="241" spans="8:27" ht="3" customHeight="1">
      <c r="H241" s="159"/>
      <c r="I241" s="160"/>
      <c r="J241" s="161"/>
      <c r="K241" s="164"/>
      <c r="L241" s="163"/>
      <c r="M241" s="163"/>
      <c r="N241" s="163"/>
      <c r="O241" s="163"/>
      <c r="P241" s="163"/>
      <c r="Q241" s="163"/>
      <c r="R241" s="163"/>
      <c r="S241" s="163"/>
      <c r="T241" s="163"/>
      <c r="U241" s="163"/>
      <c r="V241" s="163"/>
      <c r="W241" s="163"/>
      <c r="X241" s="163"/>
      <c r="Y241" s="163"/>
      <c r="Z241" s="163"/>
      <c r="AA241" s="163"/>
    </row>
    <row r="242" spans="1:27" ht="12.75" customHeight="1">
      <c r="A242" s="81">
        <f>IF(F242&gt;0,1,0)</f>
        <v>1</v>
      </c>
      <c r="B242" s="85">
        <f>COUNTA(M242)</f>
        <v>0</v>
      </c>
      <c r="C242" s="85">
        <f>COUNTA(O242)</f>
        <v>0</v>
      </c>
      <c r="D242" s="85">
        <f>COUNTA(Q242)</f>
        <v>0</v>
      </c>
      <c r="E242" s="85">
        <f>COUNTA(S242)</f>
        <v>0</v>
      </c>
      <c r="F242" s="85">
        <f>IF(+B242+C242+D242+E242=0,I242/2,0)</f>
        <v>0.5</v>
      </c>
      <c r="G242" s="86">
        <f>(+B242*I242)+(C242*0.75*I242)+(D242*0.25*I242)+(E242*0*I242)+F242</f>
        <v>0.5</v>
      </c>
      <c r="H242" s="159">
        <f>+G242/I242*100</f>
        <v>50</v>
      </c>
      <c r="I242" s="160">
        <v>1</v>
      </c>
      <c r="J242" s="161" t="s">
        <v>98</v>
      </c>
      <c r="K242" s="167" t="s">
        <v>240</v>
      </c>
      <c r="L242" s="163"/>
      <c r="M242" s="91"/>
      <c r="N242" s="163"/>
      <c r="O242" s="91"/>
      <c r="P242" s="163"/>
      <c r="Q242" s="91"/>
      <c r="R242" s="163"/>
      <c r="S242" s="91"/>
      <c r="T242" s="163"/>
      <c r="U242" s="41"/>
      <c r="V242" s="41"/>
      <c r="W242" s="41"/>
      <c r="X242" s="41"/>
      <c r="Y242" s="41"/>
      <c r="Z242" s="41"/>
      <c r="AA242" s="163"/>
    </row>
    <row r="243" spans="8:27" ht="3" customHeight="1">
      <c r="H243" s="159"/>
      <c r="I243" s="160"/>
      <c r="J243" s="161"/>
      <c r="K243" s="164"/>
      <c r="L243" s="163"/>
      <c r="M243" s="163"/>
      <c r="N243" s="163"/>
      <c r="O243" s="163"/>
      <c r="P243" s="163"/>
      <c r="Q243" s="163"/>
      <c r="R243" s="163"/>
      <c r="S243" s="163"/>
      <c r="T243" s="163"/>
      <c r="U243" s="163"/>
      <c r="V243" s="163"/>
      <c r="W243" s="163"/>
      <c r="X243" s="163"/>
      <c r="Y243" s="163"/>
      <c r="Z243" s="163"/>
      <c r="AA243" s="163"/>
    </row>
    <row r="244" spans="1:27" ht="12.75" customHeight="1">
      <c r="A244" s="81">
        <f>IF(F244&gt;0,1,0)</f>
        <v>1</v>
      </c>
      <c r="B244" s="85">
        <f>COUNTA(M244)</f>
        <v>0</v>
      </c>
      <c r="C244" s="85">
        <f>COUNTA(O244)</f>
        <v>0</v>
      </c>
      <c r="D244" s="85">
        <f>COUNTA(Q244)</f>
        <v>0</v>
      </c>
      <c r="E244" s="85">
        <f>COUNTA(S244)</f>
        <v>0</v>
      </c>
      <c r="F244" s="85">
        <f>IF(+B244+C244+D244+E244=0,I244/2,0)</f>
        <v>0.5</v>
      </c>
      <c r="G244" s="86">
        <f>(+B244*I244)+(C244*0.75*I244)+(D244*0.25*I244)+(E244*0*I244)+F244</f>
        <v>0.5</v>
      </c>
      <c r="H244" s="159">
        <f>+G244/I244*100</f>
        <v>50</v>
      </c>
      <c r="I244" s="160">
        <v>1</v>
      </c>
      <c r="J244" s="161" t="s">
        <v>100</v>
      </c>
      <c r="K244" s="167" t="s">
        <v>241</v>
      </c>
      <c r="L244" s="163"/>
      <c r="M244" s="91"/>
      <c r="N244" s="163"/>
      <c r="O244" s="91"/>
      <c r="P244" s="163"/>
      <c r="Q244" s="91"/>
      <c r="R244" s="163"/>
      <c r="S244" s="91"/>
      <c r="T244" s="163"/>
      <c r="U244" s="41"/>
      <c r="V244" s="41"/>
      <c r="W244" s="41"/>
      <c r="X244" s="41"/>
      <c r="Y244" s="41"/>
      <c r="Z244" s="41"/>
      <c r="AA244" s="163"/>
    </row>
    <row r="245" spans="8:27" ht="3" customHeight="1">
      <c r="H245" s="159"/>
      <c r="I245" s="160"/>
      <c r="J245" s="161"/>
      <c r="K245" s="164"/>
      <c r="L245" s="163"/>
      <c r="M245" s="163"/>
      <c r="N245" s="163"/>
      <c r="O245" s="163"/>
      <c r="P245" s="163"/>
      <c r="Q245" s="163"/>
      <c r="R245" s="163"/>
      <c r="S245" s="163"/>
      <c r="T245" s="163"/>
      <c r="U245" s="163"/>
      <c r="V245" s="163"/>
      <c r="W245" s="163"/>
      <c r="X245" s="163"/>
      <c r="Y245" s="163"/>
      <c r="Z245" s="163"/>
      <c r="AA245" s="163"/>
    </row>
    <row r="246" spans="1:27" ht="12.75" customHeight="1">
      <c r="A246" s="81">
        <f>IF(F246&gt;0,1,0)</f>
        <v>1</v>
      </c>
      <c r="B246" s="85">
        <f>COUNTA(M246)</f>
        <v>0</v>
      </c>
      <c r="C246" s="85">
        <f>COUNTA(O246)</f>
        <v>0</v>
      </c>
      <c r="D246" s="85">
        <f>COUNTA(Q246)</f>
        <v>0</v>
      </c>
      <c r="E246" s="85">
        <f>COUNTA(S246)</f>
        <v>0</v>
      </c>
      <c r="F246" s="85">
        <f>IF(+B246+C246+D246+E246=0,I246/2,0)</f>
        <v>0.5</v>
      </c>
      <c r="G246" s="86">
        <f>(+B246*I246)+(C246*0.75*I246)+(D246*0.25*I246)+(E246*0*I246)+F246</f>
        <v>0.5</v>
      </c>
      <c r="H246" s="159">
        <f>+G246/I246*100</f>
        <v>50</v>
      </c>
      <c r="I246" s="160">
        <v>1</v>
      </c>
      <c r="J246" s="161" t="s">
        <v>102</v>
      </c>
      <c r="K246" s="167" t="s">
        <v>242</v>
      </c>
      <c r="L246" s="163"/>
      <c r="M246" s="91"/>
      <c r="N246" s="163"/>
      <c r="O246" s="91"/>
      <c r="P246" s="163"/>
      <c r="Q246" s="91"/>
      <c r="R246" s="163"/>
      <c r="S246" s="91"/>
      <c r="T246" s="163"/>
      <c r="U246" s="41"/>
      <c r="V246" s="41"/>
      <c r="W246" s="41"/>
      <c r="X246" s="41"/>
      <c r="Y246" s="41"/>
      <c r="Z246" s="41"/>
      <c r="AA246" s="163"/>
    </row>
    <row r="247" spans="8:27" ht="3" customHeight="1">
      <c r="H247" s="159"/>
      <c r="I247" s="160"/>
      <c r="J247" s="161"/>
      <c r="K247" s="164"/>
      <c r="L247" s="163"/>
      <c r="M247" s="163"/>
      <c r="N247" s="163"/>
      <c r="O247" s="163"/>
      <c r="P247" s="163"/>
      <c r="Q247" s="163"/>
      <c r="R247" s="163"/>
      <c r="S247" s="163"/>
      <c r="T247" s="163"/>
      <c r="U247" s="163"/>
      <c r="V247" s="163"/>
      <c r="W247" s="163"/>
      <c r="X247" s="163"/>
      <c r="Y247" s="163"/>
      <c r="Z247" s="163"/>
      <c r="AA247" s="163"/>
    </row>
    <row r="248" spans="1:27" ht="12.75" customHeight="1">
      <c r="A248" s="81">
        <f>IF(F248&gt;0,1,0)</f>
        <v>1</v>
      </c>
      <c r="B248" s="85">
        <f>COUNTA(M248)</f>
        <v>0</v>
      </c>
      <c r="C248" s="85">
        <f>COUNTA(O248)</f>
        <v>0</v>
      </c>
      <c r="D248" s="85">
        <f>COUNTA(Q248)</f>
        <v>0</v>
      </c>
      <c r="E248" s="85">
        <f>COUNTA(S248)</f>
        <v>0</v>
      </c>
      <c r="F248" s="85">
        <f>IF(+B248+C248+D248+E248=0,I248/2,0)</f>
        <v>0.5</v>
      </c>
      <c r="G248" s="86">
        <f>(+B248*I248)+(C248*0.75*I248)+(D248*0.25*I248)+(E248*0*I248)+F248</f>
        <v>0.5</v>
      </c>
      <c r="H248" s="159">
        <f>+G248/I248*100</f>
        <v>50</v>
      </c>
      <c r="I248" s="160">
        <v>1</v>
      </c>
      <c r="J248" s="161" t="s">
        <v>108</v>
      </c>
      <c r="K248" s="167" t="s">
        <v>243</v>
      </c>
      <c r="L248" s="163"/>
      <c r="M248" s="91"/>
      <c r="N248" s="163"/>
      <c r="O248" s="91"/>
      <c r="P248" s="163"/>
      <c r="Q248" s="91"/>
      <c r="R248" s="163"/>
      <c r="S248" s="91"/>
      <c r="T248" s="163"/>
      <c r="U248" s="41"/>
      <c r="V248" s="41"/>
      <c r="W248" s="41"/>
      <c r="X248" s="41"/>
      <c r="Y248" s="41"/>
      <c r="Z248" s="41"/>
      <c r="AA248" s="163"/>
    </row>
    <row r="249" spans="8:27" ht="3" customHeight="1">
      <c r="H249" s="159"/>
      <c r="I249" s="160"/>
      <c r="J249" s="161"/>
      <c r="K249" s="164"/>
      <c r="L249" s="163"/>
      <c r="M249" s="163"/>
      <c r="N249" s="163"/>
      <c r="O249" s="163"/>
      <c r="P249" s="163"/>
      <c r="Q249" s="163"/>
      <c r="R249" s="163"/>
      <c r="S249" s="163"/>
      <c r="T249" s="163"/>
      <c r="U249" s="163"/>
      <c r="V249" s="163"/>
      <c r="W249" s="163"/>
      <c r="X249" s="163"/>
      <c r="Y249" s="163"/>
      <c r="Z249" s="163"/>
      <c r="AA249" s="163"/>
    </row>
    <row r="250" spans="1:27" ht="12.75" customHeight="1">
      <c r="A250" s="81">
        <f>IF(F250&gt;0,1,0)</f>
        <v>1</v>
      </c>
      <c r="B250" s="85">
        <f>COUNTA(M250)</f>
        <v>0</v>
      </c>
      <c r="C250" s="85">
        <f>COUNTA(O250)</f>
        <v>0</v>
      </c>
      <c r="D250" s="85">
        <f>COUNTA(Q250)</f>
        <v>0</v>
      </c>
      <c r="E250" s="85">
        <f>COUNTA(S250)</f>
        <v>0</v>
      </c>
      <c r="F250" s="85">
        <f>IF(+B250+C250+D250+E250=0,I250/2,0)</f>
        <v>0.5</v>
      </c>
      <c r="G250" s="86">
        <f>(+B250*I250)+(C250*0.75*I250)+(D250*0.25*I250)+(E250*0*I250)+F250</f>
        <v>0.5</v>
      </c>
      <c r="H250" s="159"/>
      <c r="I250" s="160">
        <v>1</v>
      </c>
      <c r="J250" s="161" t="s">
        <v>110</v>
      </c>
      <c r="K250" s="167" t="s">
        <v>244</v>
      </c>
      <c r="L250" s="163"/>
      <c r="M250" s="91"/>
      <c r="N250" s="163"/>
      <c r="O250" s="91"/>
      <c r="P250" s="163"/>
      <c r="Q250" s="91"/>
      <c r="R250" s="163"/>
      <c r="S250" s="91"/>
      <c r="T250" s="163"/>
      <c r="U250" s="41"/>
      <c r="V250" s="41"/>
      <c r="W250" s="41"/>
      <c r="X250" s="41"/>
      <c r="Y250" s="41"/>
      <c r="Z250" s="41"/>
      <c r="AA250" s="163"/>
    </row>
    <row r="251" spans="8:27" ht="3" customHeight="1">
      <c r="H251" s="159"/>
      <c r="I251" s="160"/>
      <c r="J251" s="161"/>
      <c r="K251" s="164"/>
      <c r="L251" s="163"/>
      <c r="M251" s="163"/>
      <c r="N251" s="163"/>
      <c r="O251" s="163"/>
      <c r="P251" s="163"/>
      <c r="Q251" s="163"/>
      <c r="R251" s="163"/>
      <c r="S251" s="163"/>
      <c r="T251" s="163"/>
      <c r="U251" s="163"/>
      <c r="V251" s="163"/>
      <c r="W251" s="163"/>
      <c r="X251" s="163"/>
      <c r="Y251" s="163"/>
      <c r="Z251" s="163"/>
      <c r="AA251" s="163"/>
    </row>
    <row r="252" spans="8:27" ht="12.75" customHeight="1">
      <c r="H252" s="159"/>
      <c r="I252" s="160"/>
      <c r="J252" s="168" t="s">
        <v>245</v>
      </c>
      <c r="K252" s="162" t="s">
        <v>246</v>
      </c>
      <c r="L252" s="163"/>
      <c r="M252" s="163"/>
      <c r="N252" s="163"/>
      <c r="O252" s="163"/>
      <c r="P252" s="163"/>
      <c r="Q252" s="163"/>
      <c r="R252" s="163"/>
      <c r="S252" s="163"/>
      <c r="T252" s="163"/>
      <c r="U252" s="163"/>
      <c r="V252" s="163"/>
      <c r="W252" s="163"/>
      <c r="X252" s="163"/>
      <c r="Y252" s="163"/>
      <c r="Z252" s="163"/>
      <c r="AA252" s="163"/>
    </row>
    <row r="253" spans="8:27" ht="3" customHeight="1">
      <c r="H253" s="159"/>
      <c r="I253" s="160"/>
      <c r="J253" s="161"/>
      <c r="K253" s="164"/>
      <c r="L253" s="163"/>
      <c r="M253" s="163"/>
      <c r="N253" s="163"/>
      <c r="O253" s="163"/>
      <c r="P253" s="163"/>
      <c r="Q253" s="163"/>
      <c r="R253" s="163"/>
      <c r="S253" s="163"/>
      <c r="T253" s="163"/>
      <c r="U253" s="163"/>
      <c r="V253" s="163"/>
      <c r="W253" s="163"/>
      <c r="X253" s="163"/>
      <c r="Y253" s="163"/>
      <c r="Z253" s="163"/>
      <c r="AA253" s="163"/>
    </row>
    <row r="254" spans="1:27" ht="12.75" customHeight="1">
      <c r="A254" s="81">
        <f>IF(F254&gt;0,1,0)</f>
        <v>1</v>
      </c>
      <c r="B254" s="85">
        <f>COUNTA(M254)</f>
        <v>0</v>
      </c>
      <c r="C254" s="85">
        <f>COUNTA(O254)</f>
        <v>0</v>
      </c>
      <c r="D254" s="85">
        <f>COUNTA(Q254)</f>
        <v>0</v>
      </c>
      <c r="E254" s="85">
        <f>COUNTA(S254)</f>
        <v>0</v>
      </c>
      <c r="F254" s="85">
        <f>IF(+B254+C254+D254+E254=0,I254/2,0)</f>
        <v>0.5</v>
      </c>
      <c r="G254" s="86">
        <f>(+B254*I254)+(C254*0.75*I254)+(D254*0.25*I254)+(E254*0*I254)+F254</f>
        <v>0.5</v>
      </c>
      <c r="H254" s="159">
        <f>+G254/I254*100</f>
        <v>50</v>
      </c>
      <c r="I254" s="160">
        <v>1</v>
      </c>
      <c r="J254" s="161" t="s">
        <v>98</v>
      </c>
      <c r="K254" s="167" t="s">
        <v>247</v>
      </c>
      <c r="L254" s="163"/>
      <c r="M254" s="91"/>
      <c r="N254" s="163"/>
      <c r="O254" s="91"/>
      <c r="P254" s="163"/>
      <c r="Q254" s="91"/>
      <c r="R254" s="163"/>
      <c r="S254" s="91"/>
      <c r="T254" s="163"/>
      <c r="U254" s="41"/>
      <c r="V254" s="41"/>
      <c r="W254" s="41"/>
      <c r="X254" s="41"/>
      <c r="Y254" s="41"/>
      <c r="Z254" s="41"/>
      <c r="AA254" s="163"/>
    </row>
    <row r="255" spans="8:27" ht="3" customHeight="1">
      <c r="H255" s="159"/>
      <c r="I255" s="160"/>
      <c r="J255" s="161"/>
      <c r="K255" s="164"/>
      <c r="L255" s="163"/>
      <c r="M255" s="163"/>
      <c r="N255" s="163"/>
      <c r="O255" s="163"/>
      <c r="P255" s="163"/>
      <c r="Q255" s="163"/>
      <c r="R255" s="163"/>
      <c r="S255" s="163"/>
      <c r="T255" s="163"/>
      <c r="U255" s="163"/>
      <c r="V255" s="163"/>
      <c r="W255" s="163"/>
      <c r="X255" s="163"/>
      <c r="Y255" s="163"/>
      <c r="Z255" s="163"/>
      <c r="AA255" s="163"/>
    </row>
    <row r="256" spans="1:27" ht="12.75" customHeight="1">
      <c r="A256" s="81">
        <f>IF(F256&gt;0,1,0)</f>
        <v>1</v>
      </c>
      <c r="B256" s="85">
        <f>COUNTA(M256)</f>
        <v>0</v>
      </c>
      <c r="C256" s="85">
        <f>COUNTA(O256)</f>
        <v>0</v>
      </c>
      <c r="D256" s="85">
        <f>COUNTA(Q256)</f>
        <v>0</v>
      </c>
      <c r="E256" s="85">
        <f>COUNTA(S256)</f>
        <v>0</v>
      </c>
      <c r="F256" s="85">
        <f>IF(+B256+C256+D256+E256=0,I256/2,0)</f>
        <v>0.5</v>
      </c>
      <c r="G256" s="86">
        <f>(+B256*I256)+(C256*0.75*I256)+(D256*0.25*I256)+(E256*0*I256)+F256</f>
        <v>0.5</v>
      </c>
      <c r="H256" s="159">
        <f>+G256/I256*100</f>
        <v>50</v>
      </c>
      <c r="I256" s="160">
        <v>1</v>
      </c>
      <c r="J256" s="161" t="s">
        <v>100</v>
      </c>
      <c r="K256" s="169" t="s">
        <v>248</v>
      </c>
      <c r="L256" s="163"/>
      <c r="M256" s="91"/>
      <c r="N256" s="163"/>
      <c r="O256" s="91"/>
      <c r="P256" s="163"/>
      <c r="Q256" s="91"/>
      <c r="R256" s="163"/>
      <c r="S256" s="91"/>
      <c r="T256" s="163"/>
      <c r="U256" s="41"/>
      <c r="V256" s="41"/>
      <c r="W256" s="41"/>
      <c r="X256" s="41"/>
      <c r="Y256" s="41"/>
      <c r="Z256" s="41"/>
      <c r="AA256" s="163"/>
    </row>
    <row r="257" spans="8:27" ht="3" customHeight="1">
      <c r="H257" s="159"/>
      <c r="I257" s="160"/>
      <c r="J257" s="161"/>
      <c r="K257" s="164"/>
      <c r="L257" s="163"/>
      <c r="M257" s="163"/>
      <c r="N257" s="163"/>
      <c r="O257" s="163"/>
      <c r="P257" s="163"/>
      <c r="Q257" s="163"/>
      <c r="R257" s="163"/>
      <c r="S257" s="163"/>
      <c r="T257" s="163"/>
      <c r="U257" s="163"/>
      <c r="V257" s="163"/>
      <c r="W257" s="163"/>
      <c r="X257" s="163"/>
      <c r="Y257" s="163"/>
      <c r="Z257" s="163"/>
      <c r="AA257" s="163"/>
    </row>
    <row r="258" spans="1:27" ht="12.75" customHeight="1">
      <c r="A258" s="81">
        <f>IF(F258&gt;0,1,0)</f>
        <v>1</v>
      </c>
      <c r="B258" s="85">
        <f>COUNTA(M258)</f>
        <v>0</v>
      </c>
      <c r="C258" s="85">
        <f>COUNTA(O258)</f>
        <v>0</v>
      </c>
      <c r="D258" s="85">
        <f>COUNTA(Q258)</f>
        <v>0</v>
      </c>
      <c r="E258" s="85">
        <f>COUNTA(S258)</f>
        <v>0</v>
      </c>
      <c r="F258" s="85">
        <f>IF(+B258+C258+D258+E258=0,I258/2,0)</f>
        <v>0.5</v>
      </c>
      <c r="G258" s="86">
        <f>(+B258*I258)+(C258*0.75*I258)+(D258*0.25*I258)+(E258*0*I258)+F258</f>
        <v>0.5</v>
      </c>
      <c r="H258" s="159">
        <f>+G258/I258*100</f>
        <v>50</v>
      </c>
      <c r="I258" s="160">
        <v>1</v>
      </c>
      <c r="J258" s="161" t="s">
        <v>102</v>
      </c>
      <c r="K258" s="169" t="s">
        <v>249</v>
      </c>
      <c r="L258" s="163"/>
      <c r="M258" s="91"/>
      <c r="N258" s="163"/>
      <c r="O258" s="91"/>
      <c r="P258" s="163"/>
      <c r="Q258" s="91"/>
      <c r="R258" s="163"/>
      <c r="S258" s="91"/>
      <c r="T258" s="163"/>
      <c r="U258" s="41"/>
      <c r="V258" s="41"/>
      <c r="W258" s="41"/>
      <c r="X258" s="41"/>
      <c r="Y258" s="41"/>
      <c r="Z258" s="41"/>
      <c r="AA258" s="163"/>
    </row>
    <row r="259" spans="8:27" ht="3" customHeight="1">
      <c r="H259" s="159"/>
      <c r="I259" s="160"/>
      <c r="J259" s="161"/>
      <c r="K259" s="164"/>
      <c r="L259" s="163"/>
      <c r="M259" s="163"/>
      <c r="N259" s="163"/>
      <c r="O259" s="163"/>
      <c r="P259" s="163"/>
      <c r="Q259" s="163"/>
      <c r="R259" s="163"/>
      <c r="S259" s="163"/>
      <c r="T259" s="163"/>
      <c r="U259" s="163"/>
      <c r="V259" s="163"/>
      <c r="W259" s="163"/>
      <c r="X259" s="163"/>
      <c r="Y259" s="163"/>
      <c r="Z259" s="163"/>
      <c r="AA259" s="163"/>
    </row>
    <row r="260" spans="1:27" ht="12.75" customHeight="1">
      <c r="A260" s="81">
        <f>IF(F260&gt;0,1,0)</f>
        <v>1</v>
      </c>
      <c r="B260" s="85">
        <f>COUNTA(M260)</f>
        <v>0</v>
      </c>
      <c r="C260" s="85">
        <f>COUNTA(O260)</f>
        <v>0</v>
      </c>
      <c r="D260" s="85">
        <f>COUNTA(Q260)</f>
        <v>0</v>
      </c>
      <c r="E260" s="85">
        <f>COUNTA(S260)</f>
        <v>0</v>
      </c>
      <c r="F260" s="85">
        <f>IF(+B260+C260+D260+E260=0,I260/2,0)</f>
        <v>0.5</v>
      </c>
      <c r="G260" s="86">
        <f>(+B260*I260)+(C260*0.75*I260)+(D260*0.25*I260)+(E260*0*I260)+F260</f>
        <v>0.5</v>
      </c>
      <c r="H260" s="159">
        <f>+G260/I260*100</f>
        <v>50</v>
      </c>
      <c r="I260" s="160">
        <v>1</v>
      </c>
      <c r="J260" s="161" t="s">
        <v>108</v>
      </c>
      <c r="K260" s="169" t="s">
        <v>250</v>
      </c>
      <c r="L260" s="163"/>
      <c r="M260" s="91"/>
      <c r="N260" s="163"/>
      <c r="O260" s="91"/>
      <c r="P260" s="163"/>
      <c r="Q260" s="91"/>
      <c r="R260" s="163"/>
      <c r="S260" s="91"/>
      <c r="T260" s="163"/>
      <c r="U260" s="41"/>
      <c r="V260" s="41"/>
      <c r="W260" s="41"/>
      <c r="X260" s="41"/>
      <c r="Y260" s="41"/>
      <c r="Z260" s="41"/>
      <c r="AA260" s="163"/>
    </row>
    <row r="261" spans="8:27" ht="3" customHeight="1">
      <c r="H261" s="159"/>
      <c r="I261" s="160"/>
      <c r="J261" s="161"/>
      <c r="K261" s="164"/>
      <c r="L261" s="163"/>
      <c r="M261" s="163"/>
      <c r="N261" s="163"/>
      <c r="O261" s="163"/>
      <c r="P261" s="163"/>
      <c r="Q261" s="163"/>
      <c r="R261" s="163"/>
      <c r="S261" s="163"/>
      <c r="T261" s="163"/>
      <c r="U261" s="163"/>
      <c r="V261" s="163"/>
      <c r="W261" s="163"/>
      <c r="X261" s="163"/>
      <c r="Y261" s="163"/>
      <c r="Z261" s="163"/>
      <c r="AA261" s="163"/>
    </row>
    <row r="262" spans="1:27" ht="12.75" customHeight="1">
      <c r="A262" s="81">
        <f>IF(F262&gt;0,1,0)</f>
        <v>1</v>
      </c>
      <c r="B262" s="85">
        <f>COUNTA(M262)</f>
        <v>0</v>
      </c>
      <c r="C262" s="85">
        <f>COUNTA(O262)</f>
        <v>0</v>
      </c>
      <c r="D262" s="85">
        <f>COUNTA(Q262)</f>
        <v>0</v>
      </c>
      <c r="E262" s="85">
        <f>COUNTA(S262)</f>
        <v>0</v>
      </c>
      <c r="F262" s="85">
        <f>IF(+B262+C262+D262+E262=0,I262/2,0)</f>
        <v>0.5</v>
      </c>
      <c r="G262" s="86">
        <f>(+B262*I262)+(C262*0.75*I262)+(D262*0.25*I262)+(E262*0*I262)+F262</f>
        <v>0.5</v>
      </c>
      <c r="H262" s="159">
        <f>+G262/I262*100</f>
        <v>50</v>
      </c>
      <c r="I262" s="160">
        <v>1</v>
      </c>
      <c r="J262" s="161" t="s">
        <v>110</v>
      </c>
      <c r="K262" s="167" t="s">
        <v>251</v>
      </c>
      <c r="L262" s="163"/>
      <c r="M262" s="91"/>
      <c r="N262" s="163"/>
      <c r="O262" s="91"/>
      <c r="P262" s="163"/>
      <c r="Q262" s="91"/>
      <c r="R262" s="163"/>
      <c r="S262" s="91"/>
      <c r="T262" s="163"/>
      <c r="U262" s="41"/>
      <c r="V262" s="41"/>
      <c r="W262" s="41"/>
      <c r="X262" s="41"/>
      <c r="Y262" s="41"/>
      <c r="Z262" s="41"/>
      <c r="AA262" s="163"/>
    </row>
    <row r="263" spans="8:27" ht="3" customHeight="1">
      <c r="H263" s="159"/>
      <c r="I263" s="160"/>
      <c r="J263" s="161"/>
      <c r="K263" s="164"/>
      <c r="L263" s="163"/>
      <c r="M263" s="163"/>
      <c r="N263" s="163"/>
      <c r="O263" s="163"/>
      <c r="P263" s="163"/>
      <c r="Q263" s="163"/>
      <c r="R263" s="163"/>
      <c r="S263" s="163"/>
      <c r="T263" s="163"/>
      <c r="U263" s="163"/>
      <c r="V263" s="163"/>
      <c r="W263" s="163"/>
      <c r="X263" s="163"/>
      <c r="Y263" s="163"/>
      <c r="Z263" s="163"/>
      <c r="AA263" s="163"/>
    </row>
    <row r="264" spans="8:27" ht="12.75" customHeight="1">
      <c r="H264" s="159"/>
      <c r="I264" s="160"/>
      <c r="J264" s="161" t="s">
        <v>252</v>
      </c>
      <c r="K264" s="165" t="s">
        <v>253</v>
      </c>
      <c r="L264" s="163"/>
      <c r="M264" s="163"/>
      <c r="N264" s="163"/>
      <c r="O264" s="163"/>
      <c r="P264" s="163"/>
      <c r="Q264" s="163"/>
      <c r="R264" s="163"/>
      <c r="S264" s="163"/>
      <c r="T264" s="163"/>
      <c r="U264" s="163"/>
      <c r="V264" s="163"/>
      <c r="W264" s="163"/>
      <c r="X264" s="163"/>
      <c r="Y264" s="163"/>
      <c r="Z264" s="163"/>
      <c r="AA264" s="163"/>
    </row>
    <row r="265" spans="8:27" ht="3" customHeight="1">
      <c r="H265" s="159"/>
      <c r="I265" s="160"/>
      <c r="J265" s="161"/>
      <c r="K265" s="164"/>
      <c r="L265" s="163"/>
      <c r="M265" s="163"/>
      <c r="N265" s="163"/>
      <c r="O265" s="163"/>
      <c r="P265" s="163"/>
      <c r="Q265" s="163"/>
      <c r="R265" s="163"/>
      <c r="S265" s="163"/>
      <c r="T265" s="163"/>
      <c r="U265" s="163"/>
      <c r="V265" s="163"/>
      <c r="W265" s="163"/>
      <c r="X265" s="163"/>
      <c r="Y265" s="163"/>
      <c r="Z265" s="163"/>
      <c r="AA265" s="163"/>
    </row>
    <row r="266" spans="1:27" ht="12.75" customHeight="1">
      <c r="A266" s="81">
        <f>IF(F266&gt;0,1,0)</f>
        <v>1</v>
      </c>
      <c r="B266" s="85">
        <f>COUNTA(M266)</f>
        <v>0</v>
      </c>
      <c r="C266" s="85">
        <f>COUNTA(O266)</f>
        <v>0</v>
      </c>
      <c r="D266" s="85">
        <f>COUNTA(Q266)</f>
        <v>0</v>
      </c>
      <c r="E266" s="85">
        <f>COUNTA(S266)</f>
        <v>0</v>
      </c>
      <c r="F266" s="85">
        <f>IF(+B266+C266+D266+E266=0,I266/2,0)</f>
        <v>0.5</v>
      </c>
      <c r="G266" s="86">
        <f>(+B266*I266)+(C266*0.75*I266)+(D266*0.25*I266)+(E266*0*I266)+F266</f>
        <v>0.5</v>
      </c>
      <c r="H266" s="159">
        <f>+G266/I266*100</f>
        <v>50</v>
      </c>
      <c r="I266" s="160">
        <v>1</v>
      </c>
      <c r="J266" s="161" t="s">
        <v>98</v>
      </c>
      <c r="K266" s="167" t="s">
        <v>254</v>
      </c>
      <c r="L266" s="163"/>
      <c r="M266" s="91"/>
      <c r="N266" s="163"/>
      <c r="O266" s="91"/>
      <c r="P266" s="163"/>
      <c r="Q266" s="91"/>
      <c r="R266" s="163"/>
      <c r="S266" s="91"/>
      <c r="T266" s="163"/>
      <c r="U266" s="41"/>
      <c r="V266" s="41"/>
      <c r="W266" s="41"/>
      <c r="X266" s="41"/>
      <c r="Y266" s="41"/>
      <c r="Z266" s="41"/>
      <c r="AA266" s="163"/>
    </row>
    <row r="267" spans="8:27" ht="3" customHeight="1">
      <c r="H267" s="159"/>
      <c r="I267" s="160"/>
      <c r="J267" s="161"/>
      <c r="K267" s="164"/>
      <c r="L267" s="163"/>
      <c r="M267" s="163"/>
      <c r="N267" s="163"/>
      <c r="O267" s="163"/>
      <c r="P267" s="163"/>
      <c r="Q267" s="163"/>
      <c r="R267" s="163"/>
      <c r="S267" s="163"/>
      <c r="T267" s="163"/>
      <c r="U267" s="163"/>
      <c r="V267" s="163"/>
      <c r="W267" s="163"/>
      <c r="X267" s="163"/>
      <c r="Y267" s="163"/>
      <c r="Z267" s="163"/>
      <c r="AA267" s="163"/>
    </row>
    <row r="268" spans="1:27" ht="12.75" customHeight="1">
      <c r="A268" s="81">
        <f>IF(F268&gt;0,1,0)</f>
        <v>1</v>
      </c>
      <c r="B268" s="85">
        <f>COUNTA(M268)</f>
        <v>0</v>
      </c>
      <c r="C268" s="85">
        <f>COUNTA(O268)</f>
        <v>0</v>
      </c>
      <c r="D268" s="85">
        <f>COUNTA(Q268)</f>
        <v>0</v>
      </c>
      <c r="E268" s="85">
        <f>COUNTA(S268)</f>
        <v>0</v>
      </c>
      <c r="F268" s="85">
        <f>IF(+B268+C268+D268+E268=0,I268/2,0)</f>
        <v>0.5</v>
      </c>
      <c r="G268" s="86">
        <f>(+B268*I268)+(C268*0.75*I268)+(D268*0.25*I268)+(E268*0*I268)+F268</f>
        <v>0.5</v>
      </c>
      <c r="H268" s="159">
        <f>+G268/I268*100</f>
        <v>50</v>
      </c>
      <c r="I268" s="160">
        <v>1</v>
      </c>
      <c r="J268" s="161" t="s">
        <v>100</v>
      </c>
      <c r="K268" s="167" t="s">
        <v>255</v>
      </c>
      <c r="L268" s="163"/>
      <c r="M268" s="91"/>
      <c r="N268" s="163"/>
      <c r="O268" s="91"/>
      <c r="P268" s="163"/>
      <c r="Q268" s="91"/>
      <c r="R268" s="163"/>
      <c r="S268" s="91"/>
      <c r="T268" s="163"/>
      <c r="U268" s="41"/>
      <c r="V268" s="41"/>
      <c r="W268" s="41"/>
      <c r="X268" s="41"/>
      <c r="Y268" s="41"/>
      <c r="Z268" s="41"/>
      <c r="AA268" s="163"/>
    </row>
    <row r="269" spans="8:27" ht="3" customHeight="1">
      <c r="H269" s="159"/>
      <c r="I269" s="160"/>
      <c r="J269" s="161"/>
      <c r="K269" s="164"/>
      <c r="L269" s="163"/>
      <c r="M269" s="163"/>
      <c r="N269" s="163"/>
      <c r="O269" s="163"/>
      <c r="P269" s="163"/>
      <c r="Q269" s="163"/>
      <c r="R269" s="163"/>
      <c r="S269" s="163"/>
      <c r="T269" s="163"/>
      <c r="U269" s="163"/>
      <c r="V269" s="163"/>
      <c r="W269" s="163"/>
      <c r="X269" s="163"/>
      <c r="Y269" s="163"/>
      <c r="Z269" s="163"/>
      <c r="AA269" s="163"/>
    </row>
    <row r="270" spans="1:27" ht="12.75" customHeight="1">
      <c r="A270" s="81">
        <f>IF(F270&gt;0,1,0)</f>
        <v>1</v>
      </c>
      <c r="B270" s="85">
        <f>COUNTA(M270)</f>
        <v>0</v>
      </c>
      <c r="C270" s="85">
        <f>COUNTA(O270)</f>
        <v>0</v>
      </c>
      <c r="D270" s="85">
        <f>COUNTA(Q270)</f>
        <v>0</v>
      </c>
      <c r="E270" s="85">
        <f>COUNTA(S270)</f>
        <v>0</v>
      </c>
      <c r="F270" s="85">
        <f>IF(+B270+C270+D270+E270=0,I270/2,0)</f>
        <v>0.5</v>
      </c>
      <c r="G270" s="86">
        <f>(+B270*I270)+(C270*0.75*I270)+(D270*0.25*I270)+(E270*0*I270)+F270</f>
        <v>0.5</v>
      </c>
      <c r="H270" s="159">
        <f>+G270/I270*100</f>
        <v>50</v>
      </c>
      <c r="I270" s="160">
        <v>1</v>
      </c>
      <c r="J270" s="161" t="s">
        <v>102</v>
      </c>
      <c r="K270" s="167" t="s">
        <v>256</v>
      </c>
      <c r="L270" s="163"/>
      <c r="M270" s="91"/>
      <c r="N270" s="163"/>
      <c r="O270" s="91"/>
      <c r="P270" s="163"/>
      <c r="Q270" s="91"/>
      <c r="R270" s="163"/>
      <c r="S270" s="91"/>
      <c r="T270" s="163"/>
      <c r="U270" s="41"/>
      <c r="V270" s="41"/>
      <c r="W270" s="41"/>
      <c r="X270" s="41"/>
      <c r="Y270" s="41"/>
      <c r="Z270" s="41"/>
      <c r="AA270" s="163"/>
    </row>
    <row r="271" spans="8:27" ht="3" customHeight="1">
      <c r="H271" s="159"/>
      <c r="I271" s="160"/>
      <c r="J271" s="161"/>
      <c r="K271" s="164"/>
      <c r="L271" s="163"/>
      <c r="M271" s="163"/>
      <c r="N271" s="163"/>
      <c r="O271" s="163"/>
      <c r="P271" s="163"/>
      <c r="Q271" s="163"/>
      <c r="R271" s="163"/>
      <c r="S271" s="163"/>
      <c r="T271" s="163"/>
      <c r="U271" s="163"/>
      <c r="V271" s="163"/>
      <c r="W271" s="163"/>
      <c r="X271" s="163"/>
      <c r="Y271" s="163"/>
      <c r="Z271" s="163"/>
      <c r="AA271" s="163"/>
    </row>
    <row r="272" spans="1:27" ht="12.75" customHeight="1">
      <c r="A272" s="81">
        <f>IF(F272&gt;0,1,0)</f>
        <v>1</v>
      </c>
      <c r="B272" s="85">
        <f>COUNTA(M272)</f>
        <v>0</v>
      </c>
      <c r="C272" s="85">
        <f>COUNTA(O272)</f>
        <v>0</v>
      </c>
      <c r="D272" s="85">
        <f>COUNTA(Q272)</f>
        <v>0</v>
      </c>
      <c r="E272" s="85">
        <f>COUNTA(S272)</f>
        <v>0</v>
      </c>
      <c r="F272" s="85">
        <f>IF(+B272+C272+D272+E272=0,I272/2,0)</f>
        <v>0.5</v>
      </c>
      <c r="G272" s="86">
        <f>(+B272*I272)+(C272*0.75*I272)+(D272*0.25*I272)+(E272*0*I272)+F272</f>
        <v>0.5</v>
      </c>
      <c r="H272" s="159">
        <f>+G272/I272*100</f>
        <v>50</v>
      </c>
      <c r="I272" s="160">
        <v>1</v>
      </c>
      <c r="J272" s="161" t="s">
        <v>108</v>
      </c>
      <c r="K272" s="167" t="s">
        <v>257</v>
      </c>
      <c r="L272" s="163"/>
      <c r="M272" s="91"/>
      <c r="N272" s="163"/>
      <c r="O272" s="91"/>
      <c r="P272" s="163"/>
      <c r="Q272" s="91"/>
      <c r="R272" s="163"/>
      <c r="S272" s="91"/>
      <c r="T272" s="163"/>
      <c r="U272" s="41"/>
      <c r="V272" s="41"/>
      <c r="W272" s="41"/>
      <c r="X272" s="41"/>
      <c r="Y272" s="41"/>
      <c r="Z272" s="41"/>
      <c r="AA272" s="163"/>
    </row>
    <row r="273" spans="8:27" ht="3" customHeight="1">
      <c r="H273" s="159"/>
      <c r="I273" s="160"/>
      <c r="J273" s="161"/>
      <c r="K273" s="164"/>
      <c r="L273" s="163"/>
      <c r="M273" s="163"/>
      <c r="N273" s="163"/>
      <c r="O273" s="163"/>
      <c r="P273" s="163"/>
      <c r="Q273" s="163"/>
      <c r="R273" s="163"/>
      <c r="S273" s="163"/>
      <c r="T273" s="163"/>
      <c r="U273" s="163"/>
      <c r="V273" s="163"/>
      <c r="W273" s="163"/>
      <c r="X273" s="163"/>
      <c r="Y273" s="163"/>
      <c r="Z273" s="163"/>
      <c r="AA273" s="163"/>
    </row>
    <row r="274" spans="1:27" ht="12.75" customHeight="1">
      <c r="A274" s="81">
        <f>IF(F274&gt;0,1,0)</f>
        <v>1</v>
      </c>
      <c r="B274" s="85">
        <f>COUNTA(M274)</f>
        <v>0</v>
      </c>
      <c r="C274" s="85">
        <f>COUNTA(O274)</f>
        <v>0</v>
      </c>
      <c r="D274" s="85">
        <f>COUNTA(Q274)</f>
        <v>0</v>
      </c>
      <c r="E274" s="85">
        <f>COUNTA(S274)</f>
        <v>0</v>
      </c>
      <c r="F274" s="85">
        <f>IF(+B274+C274+D274+E274=0,I274/2,0)</f>
        <v>0.5</v>
      </c>
      <c r="G274" s="86">
        <f>(+B274*I274)+(C274*0.75*I274)+(D274*0.25*I274)+(E274*0*I274)+F274</f>
        <v>0.5</v>
      </c>
      <c r="H274" s="159">
        <f>+G274/I274*100</f>
        <v>50</v>
      </c>
      <c r="I274" s="160">
        <v>1</v>
      </c>
      <c r="J274" s="161" t="s">
        <v>110</v>
      </c>
      <c r="K274" s="167" t="s">
        <v>258</v>
      </c>
      <c r="L274" s="163"/>
      <c r="M274" s="91"/>
      <c r="N274" s="163"/>
      <c r="O274" s="91"/>
      <c r="P274" s="163"/>
      <c r="Q274" s="91"/>
      <c r="R274" s="163"/>
      <c r="S274" s="91"/>
      <c r="T274" s="163"/>
      <c r="U274" s="41"/>
      <c r="V274" s="41"/>
      <c r="W274" s="41"/>
      <c r="X274" s="41"/>
      <c r="Y274" s="41"/>
      <c r="Z274" s="41"/>
      <c r="AA274" s="163"/>
    </row>
    <row r="275" spans="8:27" ht="3" customHeight="1">
      <c r="H275" s="170"/>
      <c r="I275" s="171"/>
      <c r="J275" s="172"/>
      <c r="K275" s="173"/>
      <c r="L275" s="174"/>
      <c r="M275" s="174"/>
      <c r="N275" s="174"/>
      <c r="O275" s="174"/>
      <c r="P275" s="174"/>
      <c r="Q275" s="174"/>
      <c r="R275" s="174"/>
      <c r="S275" s="174"/>
      <c r="T275" s="174"/>
      <c r="U275" s="174"/>
      <c r="V275" s="174"/>
      <c r="W275" s="174"/>
      <c r="X275" s="174"/>
      <c r="Y275" s="174"/>
      <c r="Z275" s="174"/>
      <c r="AA275" s="174"/>
    </row>
    <row r="276" spans="8:27" ht="12.75" customHeight="1">
      <c r="H276" s="175"/>
      <c r="I276" s="176"/>
      <c r="J276" s="177"/>
      <c r="K276" s="178" t="s">
        <v>259</v>
      </c>
      <c r="L276" s="179"/>
      <c r="M276" s="179"/>
      <c r="N276" s="179"/>
      <c r="O276" s="179"/>
      <c r="P276" s="179"/>
      <c r="Q276" s="179"/>
      <c r="R276" s="179"/>
      <c r="S276" s="179"/>
      <c r="T276" s="179"/>
      <c r="U276" s="179"/>
      <c r="V276" s="179"/>
      <c r="W276" s="179"/>
      <c r="X276" s="179"/>
      <c r="Y276" s="179"/>
      <c r="Z276" s="179"/>
      <c r="AA276" s="179"/>
    </row>
    <row r="277" spans="8:27" ht="3" customHeight="1">
      <c r="H277" s="175"/>
      <c r="I277" s="176"/>
      <c r="J277" s="177"/>
      <c r="K277" s="180"/>
      <c r="L277" s="179"/>
      <c r="M277" s="179"/>
      <c r="N277" s="179"/>
      <c r="O277" s="179"/>
      <c r="P277" s="179"/>
      <c r="Q277" s="179"/>
      <c r="R277" s="179"/>
      <c r="S277" s="179"/>
      <c r="T277" s="179"/>
      <c r="U277" s="179"/>
      <c r="V277" s="179"/>
      <c r="W277" s="179"/>
      <c r="X277" s="179"/>
      <c r="Y277" s="179"/>
      <c r="Z277" s="179"/>
      <c r="AA277" s="179"/>
    </row>
    <row r="278" spans="8:27" ht="12.75" customHeight="1">
      <c r="H278" s="175"/>
      <c r="I278" s="176"/>
      <c r="J278" s="177"/>
      <c r="K278" s="181" t="s">
        <v>260</v>
      </c>
      <c r="L278" s="179"/>
      <c r="M278" s="179"/>
      <c r="N278" s="179"/>
      <c r="O278" s="179"/>
      <c r="P278" s="179"/>
      <c r="Q278" s="179"/>
      <c r="R278" s="179"/>
      <c r="S278" s="179"/>
      <c r="T278" s="179"/>
      <c r="U278" s="179"/>
      <c r="V278" s="179"/>
      <c r="W278" s="179"/>
      <c r="X278" s="179"/>
      <c r="Y278" s="179"/>
      <c r="Z278" s="179"/>
      <c r="AA278" s="179"/>
    </row>
    <row r="279" spans="1:27" ht="12.75" customHeight="1">
      <c r="A279" s="81">
        <f>IF(F279&gt;0,1,0)</f>
        <v>1</v>
      </c>
      <c r="B279" s="85">
        <f>COUNTA(M279)</f>
        <v>0</v>
      </c>
      <c r="C279" s="85">
        <f>COUNTA(O279)</f>
        <v>0</v>
      </c>
      <c r="D279" s="85">
        <f>COUNTA(Q279)</f>
        <v>0</v>
      </c>
      <c r="E279" s="85">
        <f>COUNTA(S279)</f>
        <v>0</v>
      </c>
      <c r="F279" s="85">
        <f>IF(+B279+C279+D279+E279=0,I279/2,0)</f>
        <v>0.5</v>
      </c>
      <c r="G279" s="86">
        <f>(+B279*I279)+(C279*0.75*I279)+(D279*0.25*I279)+(E279*0*I279)+F279</f>
        <v>0.5</v>
      </c>
      <c r="H279" s="175">
        <f>+G279/I279*100</f>
        <v>50</v>
      </c>
      <c r="I279" s="176">
        <v>1</v>
      </c>
      <c r="J279" s="177"/>
      <c r="K279" s="181" t="s">
        <v>261</v>
      </c>
      <c r="L279" s="179"/>
      <c r="M279" s="91"/>
      <c r="N279" s="179"/>
      <c r="O279" s="91"/>
      <c r="P279" s="179"/>
      <c r="Q279" s="91"/>
      <c r="R279" s="179"/>
      <c r="S279" s="91"/>
      <c r="T279" s="179"/>
      <c r="U279" s="179"/>
      <c r="V279" s="179"/>
      <c r="W279" s="179"/>
      <c r="X279" s="179"/>
      <c r="Y279" s="179"/>
      <c r="Z279" s="179"/>
      <c r="AA279" s="179"/>
    </row>
    <row r="280" spans="8:27" ht="3" customHeight="1">
      <c r="H280" s="175"/>
      <c r="I280" s="176"/>
      <c r="J280" s="177"/>
      <c r="K280" s="180"/>
      <c r="L280" s="179"/>
      <c r="M280" s="179"/>
      <c r="N280" s="179"/>
      <c r="O280" s="179"/>
      <c r="P280" s="179"/>
      <c r="Q280" s="179"/>
      <c r="R280" s="179"/>
      <c r="S280" s="179"/>
      <c r="T280" s="179"/>
      <c r="U280" s="179"/>
      <c r="V280" s="179"/>
      <c r="W280" s="179"/>
      <c r="X280" s="179"/>
      <c r="Y280" s="179"/>
      <c r="Z280" s="179"/>
      <c r="AA280" s="179"/>
    </row>
    <row r="281" spans="1:27" ht="12.75" customHeight="1">
      <c r="A281" s="81">
        <f>IF(F281&gt;0,1,0)</f>
        <v>1</v>
      </c>
      <c r="B281" s="85">
        <f>COUNTA(M281)</f>
        <v>0</v>
      </c>
      <c r="C281" s="85">
        <f>COUNTA(O281)</f>
        <v>0</v>
      </c>
      <c r="D281" s="85">
        <f>COUNTA(Q281)</f>
        <v>0</v>
      </c>
      <c r="E281" s="85">
        <f>COUNTA(S281)</f>
        <v>0</v>
      </c>
      <c r="F281" s="85">
        <f>IF(+B281+C281+D281+E281=0,I281/2,0)</f>
        <v>0.5</v>
      </c>
      <c r="G281" s="86">
        <f>(+B281*I281)+(C281*0.75*I281)+(D281*0.25*I281)+(E281*0*I281)+F281</f>
        <v>0.5</v>
      </c>
      <c r="H281" s="175">
        <f>+G281/I281*100</f>
        <v>50</v>
      </c>
      <c r="I281" s="176">
        <v>1</v>
      </c>
      <c r="J281" s="177"/>
      <c r="K281" s="181" t="s">
        <v>262</v>
      </c>
      <c r="L281" s="179"/>
      <c r="M281" s="91"/>
      <c r="N281" s="179"/>
      <c r="O281" s="91"/>
      <c r="P281" s="179"/>
      <c r="Q281" s="91"/>
      <c r="R281" s="179"/>
      <c r="S281" s="91"/>
      <c r="T281" s="179"/>
      <c r="U281" s="179"/>
      <c r="V281" s="179"/>
      <c r="W281" s="179"/>
      <c r="X281" s="179"/>
      <c r="Y281" s="179"/>
      <c r="Z281" s="179"/>
      <c r="AA281" s="179"/>
    </row>
    <row r="282" spans="8:27" ht="3" customHeight="1">
      <c r="H282" s="175"/>
      <c r="I282" s="176"/>
      <c r="J282" s="177"/>
      <c r="K282" s="180"/>
      <c r="L282" s="179"/>
      <c r="M282" s="179"/>
      <c r="N282" s="179"/>
      <c r="O282" s="179"/>
      <c r="P282" s="179"/>
      <c r="Q282" s="179"/>
      <c r="R282" s="179"/>
      <c r="S282" s="179"/>
      <c r="T282" s="179"/>
      <c r="U282" s="179"/>
      <c r="V282" s="179"/>
      <c r="W282" s="179"/>
      <c r="X282" s="179"/>
      <c r="Y282" s="179"/>
      <c r="Z282" s="179"/>
      <c r="AA282" s="179"/>
    </row>
    <row r="283" spans="1:27" ht="12.75" customHeight="1">
      <c r="A283" s="81">
        <f>IF(F283&gt;0,1,0)</f>
        <v>1</v>
      </c>
      <c r="B283" s="85">
        <f>COUNTA(M283)</f>
        <v>0</v>
      </c>
      <c r="C283" s="85">
        <f>COUNTA(O283)</f>
        <v>0</v>
      </c>
      <c r="D283" s="85">
        <f>COUNTA(Q283)</f>
        <v>0</v>
      </c>
      <c r="E283" s="85">
        <f>COUNTA(S283)</f>
        <v>0</v>
      </c>
      <c r="F283" s="85">
        <f>IF(+B283+C283+D283+E283=0,I283/2,0)</f>
        <v>0.5</v>
      </c>
      <c r="G283" s="86">
        <f>(+B283*I283)+(C283*0.75*I283)+(D283*0.25*I283)+(E283*0*I283)+F283</f>
        <v>0.5</v>
      </c>
      <c r="H283" s="175">
        <f>+G283/I283*100</f>
        <v>50</v>
      </c>
      <c r="I283" s="176">
        <v>1</v>
      </c>
      <c r="J283" s="177"/>
      <c r="K283" s="181" t="s">
        <v>263</v>
      </c>
      <c r="L283" s="179"/>
      <c r="M283" s="91"/>
      <c r="N283" s="179"/>
      <c r="O283" s="91"/>
      <c r="P283" s="179"/>
      <c r="Q283" s="91"/>
      <c r="R283" s="179"/>
      <c r="S283" s="91"/>
      <c r="T283" s="179"/>
      <c r="U283" s="179"/>
      <c r="V283" s="179"/>
      <c r="W283" s="179"/>
      <c r="X283" s="179"/>
      <c r="Y283" s="179"/>
      <c r="Z283" s="179"/>
      <c r="AA283" s="179"/>
    </row>
    <row r="284" spans="8:27" ht="3" customHeight="1">
      <c r="H284" s="175"/>
      <c r="I284" s="176"/>
      <c r="J284" s="177"/>
      <c r="K284" s="180"/>
      <c r="L284" s="179"/>
      <c r="M284" s="179"/>
      <c r="N284" s="179"/>
      <c r="O284" s="179"/>
      <c r="P284" s="179"/>
      <c r="Q284" s="179"/>
      <c r="R284" s="179"/>
      <c r="S284" s="179"/>
      <c r="T284" s="179"/>
      <c r="U284" s="179"/>
      <c r="V284" s="179"/>
      <c r="W284" s="179"/>
      <c r="X284" s="179"/>
      <c r="Y284" s="179"/>
      <c r="Z284" s="179"/>
      <c r="AA284" s="179"/>
    </row>
    <row r="285" spans="1:27" ht="12.75" customHeight="1">
      <c r="A285" s="81">
        <f>IF(F285&gt;0,1,0)</f>
        <v>1</v>
      </c>
      <c r="B285" s="85">
        <f>COUNTA(M285)</f>
        <v>0</v>
      </c>
      <c r="C285" s="85">
        <f>COUNTA(O285)</f>
        <v>0</v>
      </c>
      <c r="D285" s="85">
        <f>COUNTA(Q285)</f>
        <v>0</v>
      </c>
      <c r="E285" s="85">
        <f>COUNTA(S285)</f>
        <v>0</v>
      </c>
      <c r="F285" s="85">
        <f>IF(+B285+C285+D285+E285=0,I285/2,0)</f>
        <v>0.5</v>
      </c>
      <c r="G285" s="86">
        <f>(+B285*I285)+(C285*0.75*I285)+(D285*0.25*I285)+(E285*0*I285)+F285</f>
        <v>0.5</v>
      </c>
      <c r="H285" s="175">
        <f>+G285/I285*100</f>
        <v>50</v>
      </c>
      <c r="I285" s="176">
        <v>1</v>
      </c>
      <c r="J285" s="177"/>
      <c r="K285" s="181" t="s">
        <v>264</v>
      </c>
      <c r="L285" s="179"/>
      <c r="M285" s="91"/>
      <c r="N285" s="179"/>
      <c r="O285" s="91"/>
      <c r="P285" s="179"/>
      <c r="Q285" s="91"/>
      <c r="R285" s="179"/>
      <c r="S285" s="91"/>
      <c r="T285" s="179"/>
      <c r="U285" s="179"/>
      <c r="V285" s="179"/>
      <c r="W285" s="179"/>
      <c r="X285" s="179"/>
      <c r="Y285" s="179"/>
      <c r="Z285" s="179"/>
      <c r="AA285" s="179"/>
    </row>
    <row r="286" spans="8:27" ht="3" customHeight="1">
      <c r="H286" s="175"/>
      <c r="I286" s="176"/>
      <c r="J286" s="177"/>
      <c r="K286" s="180"/>
      <c r="L286" s="179"/>
      <c r="M286" s="179"/>
      <c r="N286" s="179"/>
      <c r="O286" s="179"/>
      <c r="P286" s="179"/>
      <c r="Q286" s="179"/>
      <c r="R286" s="179"/>
      <c r="S286" s="179"/>
      <c r="T286" s="179"/>
      <c r="U286" s="179"/>
      <c r="V286" s="179"/>
      <c r="W286" s="179"/>
      <c r="X286" s="179"/>
      <c r="Y286" s="179"/>
      <c r="Z286" s="179"/>
      <c r="AA286" s="179"/>
    </row>
    <row r="287" spans="1:27" ht="12.75" customHeight="1">
      <c r="A287" s="81">
        <f>IF(F287&gt;0,1,0)</f>
        <v>1</v>
      </c>
      <c r="B287" s="85">
        <f>COUNTA(M287)</f>
        <v>0</v>
      </c>
      <c r="C287" s="85">
        <f>COUNTA(O287)</f>
        <v>0</v>
      </c>
      <c r="D287" s="85">
        <f>COUNTA(Q287)</f>
        <v>0</v>
      </c>
      <c r="E287" s="85">
        <f>COUNTA(S287)</f>
        <v>0</v>
      </c>
      <c r="F287" s="85">
        <f>IF(+B287+C287+D287+E287=0,I287/2,0)</f>
        <v>0.5</v>
      </c>
      <c r="G287" s="86">
        <f>(+B287*I287)+(C287*0.75*I287)+(D287*0.25*I287)+(E287*0*I287)+F287</f>
        <v>0.5</v>
      </c>
      <c r="H287" s="175">
        <f>+G287/I287*100</f>
        <v>50</v>
      </c>
      <c r="I287" s="176">
        <v>1</v>
      </c>
      <c r="J287" s="177"/>
      <c r="K287" s="180" t="s">
        <v>265</v>
      </c>
      <c r="L287" s="179"/>
      <c r="M287" s="91"/>
      <c r="N287" s="179"/>
      <c r="O287" s="91"/>
      <c r="P287" s="179"/>
      <c r="Q287" s="91"/>
      <c r="R287" s="179"/>
      <c r="S287" s="91"/>
      <c r="T287" s="179"/>
      <c r="U287" s="179"/>
      <c r="V287" s="179"/>
      <c r="W287" s="179"/>
      <c r="X287" s="179"/>
      <c r="Y287" s="179"/>
      <c r="Z287" s="179"/>
      <c r="AA287" s="179"/>
    </row>
    <row r="288" spans="8:27" ht="3" customHeight="1">
      <c r="H288" s="175"/>
      <c r="I288" s="176"/>
      <c r="J288" s="177"/>
      <c r="K288" s="180"/>
      <c r="L288" s="179"/>
      <c r="M288" s="179"/>
      <c r="N288" s="179"/>
      <c r="O288" s="179"/>
      <c r="P288" s="179"/>
      <c r="Q288" s="179"/>
      <c r="R288" s="179"/>
      <c r="S288" s="179"/>
      <c r="T288" s="179"/>
      <c r="U288" s="179"/>
      <c r="V288" s="179"/>
      <c r="W288" s="179"/>
      <c r="X288" s="179"/>
      <c r="Y288" s="179"/>
      <c r="Z288" s="179"/>
      <c r="AA288" s="179"/>
    </row>
    <row r="289" spans="8:27" ht="3" customHeight="1">
      <c r="H289" s="2"/>
      <c r="I289" s="2"/>
      <c r="J289" s="2"/>
      <c r="K289" s="36"/>
      <c r="L289" s="2"/>
      <c r="M289" s="2"/>
      <c r="N289" s="2"/>
      <c r="O289" s="2"/>
      <c r="P289" s="2"/>
      <c r="Q289" s="2"/>
      <c r="R289" s="2"/>
      <c r="S289" s="2"/>
      <c r="T289" s="2"/>
      <c r="U289" s="182"/>
      <c r="V289" s="182"/>
      <c r="W289" s="2"/>
      <c r="X289" s="2"/>
      <c r="Y289" s="2"/>
      <c r="Z289" s="2"/>
      <c r="AA289" s="2"/>
    </row>
    <row r="290" spans="8:27" ht="12.75">
      <c r="H290" s="2"/>
      <c r="I290" s="2"/>
      <c r="J290" s="2"/>
      <c r="K290" s="54" t="s">
        <v>266</v>
      </c>
      <c r="L290" s="2"/>
      <c r="M290" s="2"/>
      <c r="N290" s="2"/>
      <c r="O290" s="2"/>
      <c r="P290" s="2"/>
      <c r="Q290" s="2"/>
      <c r="R290" s="2"/>
      <c r="S290" s="2"/>
      <c r="T290" s="2"/>
      <c r="U290" s="41"/>
      <c r="V290" s="41"/>
      <c r="W290" s="41"/>
      <c r="X290" s="41"/>
      <c r="Y290" s="41"/>
      <c r="Z290" s="41"/>
      <c r="AA290" s="2"/>
    </row>
    <row r="291" spans="8:27" ht="3" customHeight="1">
      <c r="H291" s="2"/>
      <c r="I291" s="2"/>
      <c r="J291" s="2"/>
      <c r="K291" s="54"/>
      <c r="L291" s="2"/>
      <c r="M291" s="2"/>
      <c r="N291" s="2"/>
      <c r="O291" s="2"/>
      <c r="P291" s="2"/>
      <c r="Q291" s="2"/>
      <c r="R291" s="2"/>
      <c r="S291" s="2"/>
      <c r="T291" s="2"/>
      <c r="U291" s="182"/>
      <c r="V291" s="182"/>
      <c r="W291" s="2"/>
      <c r="X291" s="2"/>
      <c r="Y291" s="2"/>
      <c r="Z291" s="2"/>
      <c r="AA291" s="2"/>
    </row>
    <row r="292" spans="8:27" ht="12.75">
      <c r="H292" s="2"/>
      <c r="I292" s="2"/>
      <c r="J292" s="2"/>
      <c r="K292" s="183" t="s">
        <v>267</v>
      </c>
      <c r="L292" s="2"/>
      <c r="M292" s="2"/>
      <c r="N292" s="2"/>
      <c r="O292" s="2"/>
      <c r="P292" s="2"/>
      <c r="Q292" s="2"/>
      <c r="R292" s="2"/>
      <c r="S292" s="2"/>
      <c r="T292" s="2"/>
      <c r="U292" s="41"/>
      <c r="V292" s="41"/>
      <c r="W292" s="41"/>
      <c r="X292" s="41"/>
      <c r="Y292" s="41"/>
      <c r="Z292" s="41"/>
      <c r="AA292" s="2"/>
    </row>
    <row r="293" spans="8:27" ht="3" customHeight="1">
      <c r="H293" s="2"/>
      <c r="I293" s="2"/>
      <c r="J293" s="2"/>
      <c r="K293" s="2"/>
      <c r="L293" s="2"/>
      <c r="M293" s="2"/>
      <c r="N293" s="2"/>
      <c r="O293" s="2"/>
      <c r="P293" s="2"/>
      <c r="Q293" s="2"/>
      <c r="R293" s="2"/>
      <c r="S293" s="2"/>
      <c r="T293" s="2"/>
      <c r="U293" s="182"/>
      <c r="V293" s="182"/>
      <c r="W293" s="2"/>
      <c r="X293" s="2"/>
      <c r="Y293" s="2"/>
      <c r="Z293" s="2"/>
      <c r="AA293" s="2"/>
    </row>
    <row r="294" spans="8:27" ht="12.75">
      <c r="H294" s="2"/>
      <c r="I294" s="2"/>
      <c r="J294" s="2"/>
      <c r="K294" s="54" t="s">
        <v>268</v>
      </c>
      <c r="L294" s="2"/>
      <c r="M294" s="2"/>
      <c r="N294" s="2"/>
      <c r="O294" s="2"/>
      <c r="P294" s="2"/>
      <c r="Q294" s="2"/>
      <c r="R294" s="2"/>
      <c r="S294" s="2"/>
      <c r="T294" s="2"/>
      <c r="U294" s="41"/>
      <c r="V294" s="41"/>
      <c r="W294" s="41"/>
      <c r="X294" s="41"/>
      <c r="Y294" s="41"/>
      <c r="Z294" s="41"/>
      <c r="AA294" s="2"/>
    </row>
    <row r="295" spans="8:27" ht="3" customHeight="1">
      <c r="H295" s="2"/>
      <c r="I295" s="2"/>
      <c r="J295" s="2"/>
      <c r="K295" s="54"/>
      <c r="L295" s="2"/>
      <c r="M295" s="2"/>
      <c r="N295" s="2"/>
      <c r="O295" s="2"/>
      <c r="P295" s="2"/>
      <c r="Q295" s="2"/>
      <c r="R295" s="2"/>
      <c r="S295" s="2"/>
      <c r="T295" s="2"/>
      <c r="U295" s="182"/>
      <c r="V295" s="182"/>
      <c r="W295" s="2"/>
      <c r="X295" s="2"/>
      <c r="Y295" s="2"/>
      <c r="Z295" s="2"/>
      <c r="AA295" s="2"/>
    </row>
    <row r="296" spans="8:27" ht="12.75">
      <c r="H296" s="2"/>
      <c r="I296" s="2"/>
      <c r="J296" s="2"/>
      <c r="K296" s="183" t="s">
        <v>269</v>
      </c>
      <c r="L296" s="2"/>
      <c r="M296" s="2"/>
      <c r="N296" s="2"/>
      <c r="O296" s="2"/>
      <c r="P296" s="2"/>
      <c r="Q296" s="2"/>
      <c r="R296" s="2"/>
      <c r="S296" s="2"/>
      <c r="T296" s="2"/>
      <c r="U296" s="41"/>
      <c r="V296" s="41"/>
      <c r="W296" s="41"/>
      <c r="X296" s="41"/>
      <c r="Y296" s="41"/>
      <c r="Z296" s="41"/>
      <c r="AA296" s="2"/>
    </row>
    <row r="297" spans="8:27" ht="3" customHeight="1">
      <c r="H297" s="2"/>
      <c r="I297" s="2"/>
      <c r="J297" s="2"/>
      <c r="K297" s="2"/>
      <c r="L297" s="2"/>
      <c r="M297" s="2"/>
      <c r="N297" s="2"/>
      <c r="O297" s="2"/>
      <c r="P297" s="2"/>
      <c r="Q297" s="2"/>
      <c r="R297" s="2"/>
      <c r="S297" s="2"/>
      <c r="T297" s="2"/>
      <c r="U297" s="182"/>
      <c r="V297" s="182"/>
      <c r="W297" s="2"/>
      <c r="X297" s="2"/>
      <c r="Y297" s="2"/>
      <c r="Z297" s="2"/>
      <c r="AA297" s="2"/>
    </row>
    <row r="298" spans="8:27" ht="12.75">
      <c r="H298" s="2"/>
      <c r="I298" s="2"/>
      <c r="J298" s="2"/>
      <c r="K298" s="2"/>
      <c r="L298" s="2"/>
      <c r="M298" s="2"/>
      <c r="N298" s="2"/>
      <c r="O298" s="2"/>
      <c r="P298" s="2"/>
      <c r="Q298" s="2"/>
      <c r="R298" s="2"/>
      <c r="S298" s="2"/>
      <c r="T298" s="2"/>
      <c r="U298" s="41"/>
      <c r="V298" s="41"/>
      <c r="W298" s="41"/>
      <c r="X298" s="41"/>
      <c r="Y298" s="41"/>
      <c r="Z298" s="41"/>
      <c r="AA298" s="2"/>
    </row>
    <row r="299" spans="8:27" ht="3" customHeight="1">
      <c r="H299" s="2"/>
      <c r="I299" s="2"/>
      <c r="J299" s="2"/>
      <c r="K299" s="2"/>
      <c r="L299" s="2"/>
      <c r="M299" s="2"/>
      <c r="N299" s="2"/>
      <c r="O299" s="2"/>
      <c r="P299" s="2"/>
      <c r="Q299" s="2"/>
      <c r="R299" s="2"/>
      <c r="S299" s="2"/>
      <c r="T299" s="2"/>
      <c r="U299" s="184"/>
      <c r="V299" s="184"/>
      <c r="W299" s="184"/>
      <c r="X299" s="184"/>
      <c r="Y299" s="2"/>
      <c r="Z299" s="2"/>
      <c r="AA299" s="2"/>
    </row>
    <row r="300" spans="8:27" ht="12.75">
      <c r="H300" s="2"/>
      <c r="I300" s="2"/>
      <c r="J300" s="2"/>
      <c r="K300" s="2"/>
      <c r="L300" s="2"/>
      <c r="M300" s="2"/>
      <c r="N300" s="2"/>
      <c r="O300" s="2"/>
      <c r="P300" s="2"/>
      <c r="Q300" s="2"/>
      <c r="R300" s="2"/>
      <c r="S300" s="2"/>
      <c r="T300" s="2"/>
      <c r="U300" s="41"/>
      <c r="V300" s="41"/>
      <c r="W300" s="41"/>
      <c r="X300" s="41"/>
      <c r="Y300" s="41"/>
      <c r="Z300" s="41"/>
      <c r="AA300" s="2"/>
    </row>
    <row r="301" spans="8:27" ht="3" customHeight="1">
      <c r="H301" s="2"/>
      <c r="I301" s="2"/>
      <c r="J301" s="2"/>
      <c r="K301" s="36"/>
      <c r="L301" s="2"/>
      <c r="M301" s="2"/>
      <c r="N301" s="2"/>
      <c r="O301" s="2"/>
      <c r="P301" s="2"/>
      <c r="Q301" s="2"/>
      <c r="R301" s="2"/>
      <c r="S301" s="2"/>
      <c r="T301" s="2"/>
      <c r="U301" s="184"/>
      <c r="V301" s="184"/>
      <c r="W301" s="184"/>
      <c r="X301" s="184"/>
      <c r="Y301" s="2"/>
      <c r="Z301" s="2"/>
      <c r="AA301" s="2"/>
    </row>
    <row r="302" spans="2:22" ht="12.75">
      <c r="B302" t="s">
        <v>270</v>
      </c>
      <c r="G302" s="86">
        <f>SUM(G20:G289)</f>
        <v>49.25</v>
      </c>
      <c r="I302" s="86">
        <f>SUM(I20:I289)</f>
      </c>
      <c r="K302"/>
      <c r="P302" s="6"/>
      <c r="Q302" s="6"/>
      <c r="R302" s="6"/>
      <c r="S302" s="6"/>
      <c r="T302" s="6"/>
      <c r="U302" s="6"/>
      <c r="V302" s="6"/>
    </row>
    <row r="303" spans="11:22" ht="12.75">
      <c r="K303"/>
      <c r="P303" s="6"/>
      <c r="Q303" s="6"/>
      <c r="R303" s="6"/>
      <c r="S303" s="6"/>
      <c r="T303" s="6"/>
      <c r="U303" s="6"/>
      <c r="V303" s="6"/>
    </row>
    <row r="304" ht="12.75">
      <c r="K304"/>
    </row>
    <row r="305" spans="7:11" ht="12.75">
      <c r="G305" s="86">
        <f>SUM(G20:G24)</f>
        <v>3.5</v>
      </c>
      <c r="I305" s="86">
        <f>SUM(I20:I24)</f>
      </c>
      <c r="K305"/>
    </row>
    <row r="306" spans="7:11" ht="12.75">
      <c r="G306" s="86">
        <f>SUM(G28:G50)</f>
        <v>7.75</v>
      </c>
      <c r="I306" s="86">
        <f>SUM(I28:I50)</f>
      </c>
      <c r="K306"/>
    </row>
    <row r="307" spans="7:11" ht="12.75">
      <c r="G307" s="86">
        <f>SUM(G57:G70)</f>
        <v>1.75</v>
      </c>
      <c r="I307" s="86">
        <f>SUM(I57:I70)</f>
      </c>
      <c r="K307"/>
    </row>
    <row r="308" spans="7:11" ht="12.75">
      <c r="G308" s="86">
        <f>SUM(G73:G81)</f>
        <v>1</v>
      </c>
      <c r="I308" s="86">
        <f>SUM(I73:I81)</f>
      </c>
      <c r="K308"/>
    </row>
    <row r="309" spans="7:11" ht="12.75">
      <c r="G309" s="86">
        <f>SUM(G85:G94)</f>
        <v>1.25</v>
      </c>
      <c r="I309" s="86">
        <f>SUM(I85:I94)</f>
      </c>
      <c r="K309"/>
    </row>
    <row r="310" spans="7:11" ht="12.75">
      <c r="G310" s="86">
        <f>SUM(G98:G106)</f>
        <v>1.75</v>
      </c>
      <c r="I310" s="86">
        <f>SUM(I98:I106)</f>
      </c>
      <c r="K310"/>
    </row>
    <row r="311" spans="7:11" ht="12.75">
      <c r="G311" s="86">
        <f>SUM(G110:G119)</f>
        <v>2.25</v>
      </c>
      <c r="I311" s="86">
        <f>SUM(I110:I119)</f>
      </c>
      <c r="K311"/>
    </row>
    <row r="312" spans="7:11" ht="12.75">
      <c r="G312" s="86">
        <f>SUM(G122:G128)</f>
        <v>1.75</v>
      </c>
      <c r="I312" s="86">
        <f>SUM(I122:I128)</f>
      </c>
      <c r="K312"/>
    </row>
    <row r="313" spans="7:11" ht="12.75">
      <c r="G313" s="86">
        <f>SUM(G136:G166)</f>
        <v>8</v>
      </c>
      <c r="I313" s="86">
        <f>SUM(I136:I166)</f>
      </c>
      <c r="K313"/>
    </row>
    <row r="314" spans="7:11" ht="12.75">
      <c r="G314" s="86">
        <f>SUM(G170:G195)</f>
        <v>4.5</v>
      </c>
      <c r="I314" s="86">
        <f>SUM(I170:I195)</f>
      </c>
      <c r="K314"/>
    </row>
    <row r="315" spans="7:11" ht="12.75">
      <c r="G315" s="86">
        <f>SUM(G199:G207)</f>
        <v>1.5</v>
      </c>
      <c r="I315" s="86">
        <f>SUM(I199:I207)</f>
      </c>
      <c r="K315"/>
    </row>
    <row r="316" spans="7:11" ht="12.75">
      <c r="G316" s="86">
        <f>SUM(G211:G224)</f>
        <v>3</v>
      </c>
      <c r="I316" s="86">
        <f>SUM(I211:I224)</f>
      </c>
      <c r="K316"/>
    </row>
    <row r="317" spans="7:11" ht="12.75">
      <c r="G317" s="86">
        <f>SUM(G228:G234)</f>
        <v>1.25</v>
      </c>
      <c r="I317" s="86">
        <f>SUM(I228:I234)</f>
      </c>
      <c r="K317"/>
    </row>
    <row r="318" spans="7:11" ht="12.75">
      <c r="G318" s="86">
        <f>SUM(G242:G250)</f>
        <v>2.5</v>
      </c>
      <c r="I318" s="86">
        <f>SUM(I242:I250)</f>
      </c>
      <c r="K318"/>
    </row>
    <row r="319" spans="7:11" ht="12.75">
      <c r="G319" s="86">
        <f>SUM(G254:G262)</f>
        <v>2.5</v>
      </c>
      <c r="I319" s="86">
        <f>SUM(I254:I262)</f>
      </c>
      <c r="K319"/>
    </row>
    <row r="320" spans="7:9" ht="12.75">
      <c r="G320" s="86">
        <f>SUM(G266:G274)</f>
        <v>2.5</v>
      </c>
      <c r="I320" s="86">
        <f>SUM(I266:I274)</f>
      </c>
    </row>
    <row r="321" spans="7:9" ht="12.75">
      <c r="G321" s="86">
        <f>SUM(G279:G287)</f>
        <v>2.5</v>
      </c>
      <c r="I321" s="86">
        <f>SUM(I279:I287)</f>
      </c>
    </row>
  </sheetData>
  <sheetProtection selectLockedCells="1" selectUnlockedCells="1"/>
  <mergeCells count="131">
    <mergeCell ref="X1:AA1"/>
    <mergeCell ref="L2:V2"/>
    <mergeCell ref="X2:AA2"/>
    <mergeCell ref="L3:V3"/>
    <mergeCell ref="X3:AA3"/>
    <mergeCell ref="L4:V4"/>
    <mergeCell ref="X4:AA4"/>
    <mergeCell ref="L5:V5"/>
    <mergeCell ref="X5:AA5"/>
    <mergeCell ref="L6:V6"/>
    <mergeCell ref="X6:AA6"/>
    <mergeCell ref="X7:AA7"/>
    <mergeCell ref="J9:V9"/>
    <mergeCell ref="X9:AA9"/>
    <mergeCell ref="J10:V10"/>
    <mergeCell ref="X10:AA10"/>
    <mergeCell ref="J11:V11"/>
    <mergeCell ref="X11:AA11"/>
    <mergeCell ref="X12:AA12"/>
    <mergeCell ref="X13:AA13"/>
    <mergeCell ref="U14:V14"/>
    <mergeCell ref="X14:AA14"/>
    <mergeCell ref="U20:Z20"/>
    <mergeCell ref="U22:Z22"/>
    <mergeCell ref="U24:Z24"/>
    <mergeCell ref="U28:Z28"/>
    <mergeCell ref="U30:Z30"/>
    <mergeCell ref="U32:Z32"/>
    <mergeCell ref="U34:Z34"/>
    <mergeCell ref="U37:Z37"/>
    <mergeCell ref="U40:Z40"/>
    <mergeCell ref="U42:Z42"/>
    <mergeCell ref="U44:Z44"/>
    <mergeCell ref="U46:Z46"/>
    <mergeCell ref="U48:Z48"/>
    <mergeCell ref="U50:Z50"/>
    <mergeCell ref="U57:Z57"/>
    <mergeCell ref="U59:Z59"/>
    <mergeCell ref="U61:Z61"/>
    <mergeCell ref="U63:Z63"/>
    <mergeCell ref="U65:Z65"/>
    <mergeCell ref="U67:Z67"/>
    <mergeCell ref="U69:Z69"/>
    <mergeCell ref="U73:Z73"/>
    <mergeCell ref="U75:Z75"/>
    <mergeCell ref="U77:Z77"/>
    <mergeCell ref="U81:Z81"/>
    <mergeCell ref="U85:Z85"/>
    <mergeCell ref="U88:Z88"/>
    <mergeCell ref="U90:Z90"/>
    <mergeCell ref="U92:Z92"/>
    <mergeCell ref="U94:Z94"/>
    <mergeCell ref="U98:Z98"/>
    <mergeCell ref="U100:Z100"/>
    <mergeCell ref="U102:Z102"/>
    <mergeCell ref="U104:Z104"/>
    <mergeCell ref="U106:Z106"/>
    <mergeCell ref="U110:Z110"/>
    <mergeCell ref="U112:Z112"/>
    <mergeCell ref="U114:Z114"/>
    <mergeCell ref="U116:Z116"/>
    <mergeCell ref="U118:Z118"/>
    <mergeCell ref="U122:Z122"/>
    <mergeCell ref="U124:Z124"/>
    <mergeCell ref="U126:Z126"/>
    <mergeCell ref="U128:Z128"/>
    <mergeCell ref="U136:Z136"/>
    <mergeCell ref="U138:Z138"/>
    <mergeCell ref="U140:Z140"/>
    <mergeCell ref="U142:Z142"/>
    <mergeCell ref="U144:Z144"/>
    <mergeCell ref="U146:Z146"/>
    <mergeCell ref="U148:Z148"/>
    <mergeCell ref="U150:Z150"/>
    <mergeCell ref="U152:Z152"/>
    <mergeCell ref="U154:Z154"/>
    <mergeCell ref="U156:Z156"/>
    <mergeCell ref="U158:Z158"/>
    <mergeCell ref="U160:Z160"/>
    <mergeCell ref="U162:Z162"/>
    <mergeCell ref="U164:Z164"/>
    <mergeCell ref="U166:Z166"/>
    <mergeCell ref="U170:Z170"/>
    <mergeCell ref="U172:Z172"/>
    <mergeCell ref="U174:Z174"/>
    <mergeCell ref="U176:Z176"/>
    <mergeCell ref="U179:Z179"/>
    <mergeCell ref="U181:Z181"/>
    <mergeCell ref="U183:Z183"/>
    <mergeCell ref="U185:Z185"/>
    <mergeCell ref="U188:Z188"/>
    <mergeCell ref="U191:Z191"/>
    <mergeCell ref="U193:Z193"/>
    <mergeCell ref="U195:Z195"/>
    <mergeCell ref="U199:Z199"/>
    <mergeCell ref="U201:Z201"/>
    <mergeCell ref="U203:Z203"/>
    <mergeCell ref="U205:Z205"/>
    <mergeCell ref="U207:Z207"/>
    <mergeCell ref="U211:Z211"/>
    <mergeCell ref="U213:Z213"/>
    <mergeCell ref="U215:Z215"/>
    <mergeCell ref="U217:Z217"/>
    <mergeCell ref="U219:Z219"/>
    <mergeCell ref="U222:Z222"/>
    <mergeCell ref="U224:Z224"/>
    <mergeCell ref="U228:Z228"/>
    <mergeCell ref="U230:Z230"/>
    <mergeCell ref="U232:Z232"/>
    <mergeCell ref="U234:Z234"/>
    <mergeCell ref="U242:Z242"/>
    <mergeCell ref="U244:Z244"/>
    <mergeCell ref="U246:Z246"/>
    <mergeCell ref="U248:Z248"/>
    <mergeCell ref="U250:Z250"/>
    <mergeCell ref="U254:Z254"/>
    <mergeCell ref="U256:Z256"/>
    <mergeCell ref="U258:Z258"/>
    <mergeCell ref="U260:Z260"/>
    <mergeCell ref="U262:Z262"/>
    <mergeCell ref="U266:Z266"/>
    <mergeCell ref="U268:Z268"/>
    <mergeCell ref="U270:Z270"/>
    <mergeCell ref="U272:Z272"/>
    <mergeCell ref="U274:Z274"/>
    <mergeCell ref="U290:Z290"/>
    <mergeCell ref="U292:Z292"/>
    <mergeCell ref="U294:Z294"/>
    <mergeCell ref="U296:Z296"/>
    <mergeCell ref="U298:Z298"/>
    <mergeCell ref="U300:Z300"/>
  </mergeCells>
  <dataValidations count="8">
    <dataValidation type="list" operator="equal" allowBlank="1" showErrorMessage="1" sqref="M2:V2">
      <formula1>'Quest.di gruppo omogeneo'!$K$199</formula1>
    </dataValidation>
    <dataValidation type="list" operator="equal" allowBlank="1" showErrorMessage="1" sqref="M4:V4">
      <formula1>'Quest.di gruppo omogeneo'!$K$59:$K$168</formula1>
    </dataValidation>
    <dataValidation type="list" operator="equal" allowBlank="1" showErrorMessage="1" sqref="M20 O20 Q20 S20 M22 O22 Q22 S22 M24 O24 Q24 S24 M28 O28 Q28 S28 M30 O30 Q30 S30 M32 O32 Q32 S32 M34 O34 Q34 S34 M37 S37 M40 S40 M42 O42 Q42 S42 M44 O44 Q44 S44 M46 O46 Q46 S46 M48 O48 Q48 S48 M50 O50 Q50 S50 M57 O57 Q57 S57 M59 O59 Q59 S59 M61 O61 Q61 S61 M63 O63 Q63 S63 M65 O65 Q65 S65 M67 O67 Q67 S67 M69 O69 Q69 S69 M73 O73 Q73 S73 M75 O75 Q75 S75 M77 O77 Q77 S77 M81 O81 Q81 S81 M85 O85 Q85 S85">
      <formula1>'Quest.di gruppo omogeneo'!$M$12</formula1>
    </dataValidation>
    <dataValidation type="list" operator="equal" allowBlank="1" showErrorMessage="1" sqref="M88 O88 Q88 S88 M90 O90 Q90 S90 M92 O92 Q92 S92 M94 O94 Q94 S94 M98 O98 Q98 S98 M100 O100 Q100 S100 M102 O102 Q102 S102 M104 O104 Q104 S104 M106 O106 Q106 S106 M110 O110 Q110 S110 M112:M114 O112:O114 Q112:Q114 S112:S114 M116 O116 Q116 S116 M118 O118 Q118 S118 M122 O122 Q122 S122 M124 O124 Q124 S124 M126 O126 Q126 S126 M128 O128 Q128 S128 M136 O136 Q136 S136 M138 O138 Q138 S138 M140 O140 Q140 S140 M142 O142 Q142 S142 M144 O144 Q144 S144 M146 O146 Q146 S146 M148 O148 Q148 S148 M150 O150 Q150 S150">
      <formula1>'Quest.di gruppo omogeneo'!$M$12</formula1>
    </dataValidation>
    <dataValidation type="list" operator="equal" allowBlank="1" showErrorMessage="1" sqref="M152 O152 Q152 S152 M154 O154 Q154 S154 M156 O156 Q156 S156 M158 O158 Q158 S158 M160 O160 Q160 S160 M162 O162 Q162 S162 M164 O164 Q164 S164 M166 O166 Q166 S166 M170 O170 Q170 S170 M172 O172 Q172 S172 M174 O174 Q174 S174 M176 O176 Q176 S176 M179 O179 Q179 S179 M181 O181 Q181 S181 M183 O183 Q183 S183 M185 O185 Q185 S185 M188 O188 Q188 S188 M191:M195 O191:O195 Q191:Q195 S191:S195 M199 O199 Q199 S199 M201 O201 Q201 S201 M203 O203 Q203 S203 M205 O205 Q205 S205 M207 O207 Q207 S207 M211 O211 Q211 S211 M213 O213 Q213 S213">
      <formula1>'Quest.di gruppo omogeneo'!$M$12</formula1>
    </dataValidation>
    <dataValidation type="list" operator="equal" allowBlank="1" showErrorMessage="1" sqref="M215 O215 Q215 S215 M217 O217 Q217 S217 M219 O219 Q219 S219 M222 O222 Q222 S222 M224 O224 Q224 S224 M228 O228 Q228 S228 M230 O230 Q230 S230 M232 O232 Q232 S232 M234 O234 Q234 S234 M242 O242 Q242 S242 M244 O244 Q244 S244 M246 O246 Q246 S246 M248 O248 Q248 S248 M250 O250 Q250 S250 M254 O254 Q254 S254 M256 O256 Q256 S256 M258 O258 Q258 S258 M260 O260 Q260 S260 M262 O262 Q262 S262 M266 O266 Q266 S266 M268 O268 Q268 S268 M270 O270 Q270 S270 M272 O272 Q272 S272 M274 O274 Q274 S274 M279 O279 Q279 S279">
      <formula1>'Quest.di gruppo omogeneo'!$M$12</formula1>
    </dataValidation>
    <dataValidation type="list" operator="equal" allowBlank="1" showErrorMessage="1" sqref="M281 O281 Q281 S281 M283 O283 Q283 S283 M285 O285 Q285 S285 M287 O287 Q287 S287">
      <formula1>'Quest.di gruppo omogeneo'!$M$12</formula1>
    </dataValidation>
    <dataValidation type="list" operator="equal" allowBlank="1" showErrorMessage="1" sqref="L2">
      <formula1>'Quest.di gruppo omogeneo'!$I$2</formula1>
    </dataValidation>
  </dataValidations>
  <hyperlinks>
    <hyperlink ref="K292" location="Risultati!A1" display="cliccca qui"/>
    <hyperlink ref="K296" r:id="rId1" display="all'indirizzo e-mail info@rs-ergonomia.com"/>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225"/>
  <sheetViews>
    <sheetView workbookViewId="0" topLeftCell="A1">
      <selection activeCell="E12" sqref="E12"/>
    </sheetView>
  </sheetViews>
  <sheetFormatPr defaultColWidth="9.140625" defaultRowHeight="12.75"/>
  <cols>
    <col min="2" max="2" width="3.7109375" style="0" customWidth="1"/>
    <col min="3" max="3" width="46.7109375" style="0" customWidth="1"/>
    <col min="4" max="4" width="3.8515625" style="0" customWidth="1"/>
    <col min="5" max="5" width="11.7109375" style="0" customWidth="1"/>
    <col min="6" max="6" width="5.7109375" style="0" customWidth="1"/>
    <col min="7" max="7" width="88.140625" style="0" customWidth="1"/>
    <col min="8" max="8" width="29.421875" style="35" customWidth="1"/>
    <col min="9" max="14" width="0" style="35" hidden="1" customWidth="1"/>
    <col min="15" max="15" width="0" style="185" hidden="1" customWidth="1"/>
    <col min="16" max="16" width="0" style="6" hidden="1" customWidth="1"/>
    <col min="17" max="17" width="0" style="0" hidden="1" customWidth="1"/>
    <col min="18" max="18" width="9.140625" style="0" customWidth="1"/>
  </cols>
  <sheetData>
    <row r="1" spans="1:8" ht="12.75">
      <c r="A1" s="186" t="s">
        <v>271</v>
      </c>
      <c r="B1" s="186"/>
      <c r="C1" s="186"/>
      <c r="D1" s="186"/>
      <c r="E1" s="186"/>
      <c r="F1" s="186"/>
      <c r="G1" s="46"/>
      <c r="H1" s="36"/>
    </row>
    <row r="2" spans="1:8" ht="12.75">
      <c r="A2" s="186" t="s">
        <v>272</v>
      </c>
      <c r="B2" s="186"/>
      <c r="C2" s="186"/>
      <c r="D2" s="186"/>
      <c r="E2" s="186"/>
      <c r="F2" s="186"/>
      <c r="G2" s="187"/>
      <c r="H2" s="36"/>
    </row>
    <row r="3" spans="1:11" ht="12.75">
      <c r="A3" s="186" t="s">
        <v>273</v>
      </c>
      <c r="B3" s="186"/>
      <c r="C3" s="186"/>
      <c r="D3" s="186"/>
      <c r="E3" s="186"/>
      <c r="F3" s="186"/>
      <c r="G3" s="2"/>
      <c r="H3" s="36"/>
      <c r="K3" s="35">
        <v>0.5</v>
      </c>
    </row>
    <row r="4" spans="1:8" ht="12.75">
      <c r="A4" s="186" t="s">
        <v>274</v>
      </c>
      <c r="B4" s="186"/>
      <c r="C4" s="186"/>
      <c r="D4" s="186"/>
      <c r="E4" s="186"/>
      <c r="F4" s="186"/>
      <c r="G4" s="54" t="s">
        <v>275</v>
      </c>
      <c r="H4" s="36"/>
    </row>
    <row r="5" spans="1:8" ht="12.75">
      <c r="A5" s="186" t="s">
        <v>276</v>
      </c>
      <c r="B5" s="186"/>
      <c r="C5" s="186"/>
      <c r="D5" s="186"/>
      <c r="E5" s="186"/>
      <c r="F5" s="186"/>
      <c r="G5" s="2"/>
      <c r="H5" s="36"/>
    </row>
    <row r="6" spans="1:8" ht="12.75">
      <c r="A6" s="188" t="s">
        <v>277</v>
      </c>
      <c r="B6" s="188"/>
      <c r="C6" s="188"/>
      <c r="D6" s="188"/>
      <c r="E6" s="188"/>
      <c r="F6" s="188"/>
      <c r="G6" s="189" t="s">
        <v>278</v>
      </c>
      <c r="H6" s="36"/>
    </row>
    <row r="7" spans="1:8" ht="12.75">
      <c r="A7" s="188"/>
      <c r="B7" s="186"/>
      <c r="C7" s="186"/>
      <c r="D7" s="186"/>
      <c r="E7" s="186"/>
      <c r="F7" s="186"/>
      <c r="G7" s="2"/>
      <c r="H7" s="36"/>
    </row>
    <row r="8" spans="3:14" ht="12.75" customHeight="1">
      <c r="C8" s="190" t="s">
        <v>279</v>
      </c>
      <c r="E8" s="191">
        <f>+'Quest.di gruppo omogeneo'!G302/'Quest.di gruppo omogeneo'!I302*100</f>
        <v>50</v>
      </c>
      <c r="G8" s="192"/>
      <c r="H8" s="36"/>
      <c r="I8" s="193"/>
      <c r="K8" s="35">
        <v>1</v>
      </c>
      <c r="N8" s="193"/>
    </row>
    <row r="9" spans="2:15" s="6" customFormat="1" ht="1.5" customHeight="1">
      <c r="B9"/>
      <c r="C9" s="35"/>
      <c r="D9"/>
      <c r="E9"/>
      <c r="G9" s="2"/>
      <c r="H9" s="36"/>
      <c r="I9" s="35"/>
      <c r="J9" s="35"/>
      <c r="K9" s="35">
        <v>2</v>
      </c>
      <c r="L9" s="35"/>
      <c r="M9" s="35"/>
      <c r="N9" s="35"/>
      <c r="O9" s="185"/>
    </row>
    <row r="10" spans="3:11" ht="12.75" customHeight="1">
      <c r="C10" s="194"/>
      <c r="D10" s="194"/>
      <c r="E10" s="194"/>
      <c r="G10" s="2" t="s">
        <v>280</v>
      </c>
      <c r="H10" s="36"/>
      <c r="K10" s="35">
        <v>3</v>
      </c>
    </row>
    <row r="11" spans="7:8" ht="1.5" customHeight="1">
      <c r="G11" s="2"/>
      <c r="H11" s="36"/>
    </row>
    <row r="12" spans="3:8" ht="12.75" customHeight="1">
      <c r="C12" s="195" t="s">
        <v>281</v>
      </c>
      <c r="D12" s="195"/>
      <c r="E12" s="196">
        <f>SUM('Quest.di gruppo omogeneo'!A20:A289)</f>
        <v>108</v>
      </c>
      <c r="G12" s="46" t="s">
        <v>282</v>
      </c>
      <c r="H12" s="36"/>
    </row>
    <row r="13" spans="7:8" ht="1.5" customHeight="1">
      <c r="G13" s="46"/>
      <c r="H13" s="36"/>
    </row>
    <row r="14" spans="3:14" ht="12.75" customHeight="1">
      <c r="C14" s="197" t="s">
        <v>283</v>
      </c>
      <c r="D14" s="197"/>
      <c r="E14" s="197"/>
      <c r="G14" s="198"/>
      <c r="H14" s="36"/>
      <c r="I14" s="199" t="s">
        <v>284</v>
      </c>
      <c r="J14" s="200"/>
      <c r="K14" s="201" t="s">
        <v>285</v>
      </c>
      <c r="L14" s="202"/>
      <c r="M14" s="203" t="s">
        <v>286</v>
      </c>
      <c r="N14" s="202"/>
    </row>
    <row r="15" spans="7:14" ht="1.5" customHeight="1">
      <c r="G15" s="46"/>
      <c r="H15" s="36"/>
      <c r="I15" s="204"/>
      <c r="J15" s="200"/>
      <c r="K15" s="205"/>
      <c r="L15" s="202"/>
      <c r="M15" s="206"/>
      <c r="N15" s="202"/>
    </row>
    <row r="16" spans="3:14" ht="12.75" customHeight="1">
      <c r="C16" s="207" t="s">
        <v>287</v>
      </c>
      <c r="D16" s="207"/>
      <c r="E16" s="207"/>
      <c r="G16" s="198"/>
      <c r="H16" s="36"/>
      <c r="I16" s="204"/>
      <c r="J16" s="200"/>
      <c r="K16" s="205"/>
      <c r="L16" s="202"/>
      <c r="M16" s="206"/>
      <c r="N16" s="202"/>
    </row>
    <row r="17" spans="7:14" ht="1.5" customHeight="1">
      <c r="G17" s="46"/>
      <c r="H17" s="36"/>
      <c r="I17" s="204"/>
      <c r="J17" s="200"/>
      <c r="K17" s="205"/>
      <c r="L17" s="202"/>
      <c r="M17" s="206"/>
      <c r="N17" s="202"/>
    </row>
    <row r="18" spans="3:16" ht="12.75" customHeight="1">
      <c r="C18" s="207" t="s">
        <v>288</v>
      </c>
      <c r="D18" s="207"/>
      <c r="E18" s="207"/>
      <c r="G18" s="198"/>
      <c r="H18" s="36"/>
      <c r="P18" s="208"/>
    </row>
    <row r="19" spans="7:16" ht="15" customHeight="1">
      <c r="G19" s="46"/>
      <c r="H19" s="36"/>
      <c r="I19"/>
      <c r="J19"/>
      <c r="K19"/>
      <c r="L19"/>
      <c r="M19"/>
      <c r="N19"/>
      <c r="P19" s="209"/>
    </row>
    <row r="20" spans="3:17" ht="12.75" customHeight="1">
      <c r="C20" s="210" t="s">
        <v>289</v>
      </c>
      <c r="D20" s="211" t="s">
        <v>290</v>
      </c>
      <c r="E20" s="211"/>
      <c r="G20" s="198"/>
      <c r="H20" s="36"/>
      <c r="I20" s="143">
        <f>SUMIF('Quest.di gruppo omogeneo'!M20,"=x",$K$9)</f>
        <v>0</v>
      </c>
      <c r="J20" s="143"/>
      <c r="K20" s="121"/>
      <c r="L20" s="143"/>
      <c r="M20" s="143">
        <f>+I20+K20</f>
        <v>0</v>
      </c>
      <c r="N20" s="143"/>
      <c r="P20" s="78" t="s">
        <v>291</v>
      </c>
      <c r="Q20">
        <v>2</v>
      </c>
    </row>
    <row r="21" spans="3:16" ht="1.5" customHeight="1">
      <c r="C21" s="212"/>
      <c r="G21" s="46"/>
      <c r="H21" s="36"/>
      <c r="P21" s="73"/>
    </row>
    <row r="22" spans="3:17" ht="12.75" customHeight="1">
      <c r="C22" s="213" t="s">
        <v>292</v>
      </c>
      <c r="D22" s="214" t="s">
        <v>293</v>
      </c>
      <c r="E22" s="214"/>
      <c r="G22" s="198"/>
      <c r="H22" s="36"/>
      <c r="I22" s="143" t="e">
        <f>NA()</f>
        <v>#N/A</v>
      </c>
      <c r="J22" s="143"/>
      <c r="K22" s="121"/>
      <c r="L22" s="143"/>
      <c r="M22" s="143" t="e">
        <f>+I22+K22</f>
        <v>#N/A</v>
      </c>
      <c r="N22" s="143"/>
      <c r="P22" s="78" t="s">
        <v>103</v>
      </c>
      <c r="Q22">
        <v>3</v>
      </c>
    </row>
    <row r="23" spans="3:16" ht="1.5" customHeight="1">
      <c r="C23" s="212"/>
      <c r="G23" s="2"/>
      <c r="H23" s="36"/>
      <c r="P23" s="73"/>
    </row>
    <row r="24" spans="3:17" ht="12.75" customHeight="1">
      <c r="C24" s="215" t="s">
        <v>294</v>
      </c>
      <c r="D24" s="216" t="s">
        <v>295</v>
      </c>
      <c r="E24" s="216"/>
      <c r="G24" s="2"/>
      <c r="H24" s="36"/>
      <c r="I24" s="143">
        <f>SUMIF('Quest.di gruppo omogeneo'!M22,"=x",$K$8)</f>
        <v>0</v>
      </c>
      <c r="J24" s="143"/>
      <c r="K24" s="121"/>
      <c r="L24" s="143"/>
      <c r="M24" s="143">
        <f>+I24+K24</f>
        <v>0</v>
      </c>
      <c r="N24" s="143"/>
      <c r="O24" s="185" t="e">
        <f>AVERAGE(M20:M24)*100</f>
        <v>#N/A</v>
      </c>
      <c r="P24" s="64" t="s">
        <v>296</v>
      </c>
      <c r="Q24">
        <v>2</v>
      </c>
    </row>
    <row r="25" spans="3:16" ht="1.5" customHeight="1">
      <c r="C25" s="35"/>
      <c r="G25" s="2"/>
      <c r="H25" s="36"/>
      <c r="P25" s="209"/>
    </row>
    <row r="26" spans="3:16" ht="12.75" customHeight="1">
      <c r="C26" t="s">
        <v>297</v>
      </c>
      <c r="G26" s="46" t="s">
        <v>298</v>
      </c>
      <c r="H26" s="36"/>
      <c r="P26" s="217"/>
    </row>
    <row r="27" spans="7:16" ht="12.75" customHeight="1">
      <c r="G27" s="46"/>
      <c r="H27" s="36"/>
      <c r="P27" s="209"/>
    </row>
    <row r="28" spans="2:17" ht="12.75" customHeight="1">
      <c r="B28" s="218" t="s">
        <v>299</v>
      </c>
      <c r="C28" s="218"/>
      <c r="D28" s="218"/>
      <c r="E28" s="218"/>
      <c r="G28" s="198"/>
      <c r="H28" s="36"/>
      <c r="I28" s="143">
        <f>SUMIF('Quest.di gruppo omogeneo'!M28,"=x",$K$3)</f>
        <v>0</v>
      </c>
      <c r="J28" s="143"/>
      <c r="K28" s="121"/>
      <c r="L28" s="143"/>
      <c r="M28" s="143">
        <f>+I28+K28</f>
        <v>0</v>
      </c>
      <c r="N28" s="143"/>
      <c r="P28" s="64" t="s">
        <v>105</v>
      </c>
      <c r="Q28">
        <v>0.5</v>
      </c>
    </row>
    <row r="29" spans="7:16" ht="1.5" customHeight="1">
      <c r="G29" s="46"/>
      <c r="H29" s="36"/>
      <c r="P29" s="73"/>
    </row>
    <row r="30" spans="7:16" ht="1.5" customHeight="1">
      <c r="G30" s="46"/>
      <c r="H30" s="36"/>
      <c r="P30"/>
    </row>
    <row r="31" spans="2:17" ht="12.75" customHeight="1">
      <c r="B31" s="219" t="s">
        <v>64</v>
      </c>
      <c r="C31" s="220" t="s">
        <v>97</v>
      </c>
      <c r="D31" s="221"/>
      <c r="E31" s="222">
        <f>+'Quest.di gruppo omogeneo'!G305/'Quest.di gruppo omogeneo'!I305*100</f>
        <v>50</v>
      </c>
      <c r="G31" s="198"/>
      <c r="H31" s="36"/>
      <c r="I31" s="143" t="e">
        <f>NA()</f>
        <v>#N/A</v>
      </c>
      <c r="J31" s="143"/>
      <c r="K31" s="121"/>
      <c r="L31" s="143"/>
      <c r="M31" s="143" t="e">
        <f>+I31+K31</f>
        <v>#N/A</v>
      </c>
      <c r="N31" s="143"/>
      <c r="P31" s="64" t="s">
        <v>300</v>
      </c>
      <c r="Q31">
        <v>0.5</v>
      </c>
    </row>
    <row r="32" spans="5:16" ht="1.5" customHeight="1">
      <c r="E32" s="223"/>
      <c r="G32" s="46"/>
      <c r="H32" s="36"/>
      <c r="P32" s="99"/>
    </row>
    <row r="33" spans="2:17" ht="12.75" customHeight="1">
      <c r="B33" s="224" t="s">
        <v>67</v>
      </c>
      <c r="C33" s="220" t="s">
        <v>301</v>
      </c>
      <c r="D33" s="221"/>
      <c r="E33" s="222">
        <f>+'Quest.di gruppo omogeneo'!G306/'Quest.di gruppo omogeneo'!I306*100</f>
        <v>50</v>
      </c>
      <c r="G33" s="198"/>
      <c r="H33" s="36"/>
      <c r="I33" s="143">
        <f>SUMIF('Quest.di gruppo omogeneo'!M30,"=x",$K$3)</f>
        <v>0</v>
      </c>
      <c r="J33" s="143"/>
      <c r="K33" s="121"/>
      <c r="L33" s="143"/>
      <c r="M33" s="143">
        <f>+I33+K33</f>
        <v>0</v>
      </c>
      <c r="N33" s="143"/>
      <c r="P33" s="98" t="s">
        <v>302</v>
      </c>
      <c r="Q33">
        <v>0.5</v>
      </c>
    </row>
    <row r="34" spans="5:16" ht="1.5" customHeight="1">
      <c r="E34" s="223"/>
      <c r="G34" s="46"/>
      <c r="H34" s="36"/>
      <c r="P34" s="99"/>
    </row>
    <row r="35" spans="2:17" ht="12.75" customHeight="1">
      <c r="B35" s="225" t="s">
        <v>70</v>
      </c>
      <c r="C35" s="226" t="s">
        <v>129</v>
      </c>
      <c r="D35" s="227"/>
      <c r="E35" s="228">
        <f>+'Quest.di gruppo omogeneo'!G307/'Quest.di gruppo omogeneo'!I307*100</f>
        <v>50</v>
      </c>
      <c r="G35" s="198"/>
      <c r="H35" s="36"/>
      <c r="I35" s="143" t="e">
        <f>NA()</f>
        <v>#N/A</v>
      </c>
      <c r="J35" s="143"/>
      <c r="K35" s="121"/>
      <c r="L35" s="143"/>
      <c r="M35" s="143" t="e">
        <f>+I35+K35</f>
        <v>#N/A</v>
      </c>
      <c r="N35" s="143"/>
      <c r="P35" s="98" t="s">
        <v>123</v>
      </c>
      <c r="Q35">
        <v>0.5</v>
      </c>
    </row>
    <row r="36" spans="5:16" ht="1.5" customHeight="1">
      <c r="E36" s="223"/>
      <c r="G36" s="46"/>
      <c r="H36" s="36"/>
      <c r="P36" s="73"/>
    </row>
    <row r="37" spans="2:17" ht="12.75" customHeight="1">
      <c r="B37" s="229" t="s">
        <v>75</v>
      </c>
      <c r="C37" s="226" t="s">
        <v>137</v>
      </c>
      <c r="D37" s="227"/>
      <c r="E37" s="228">
        <f>+'Quest.di gruppo omogeneo'!G308/'Quest.di gruppo omogeneo'!I308*100</f>
        <v>50</v>
      </c>
      <c r="G37" s="198"/>
      <c r="H37" s="36"/>
      <c r="I37" s="143">
        <f>SUMIF('Quest.di gruppo omogeneo'!M32,"=x",$K$8)</f>
        <v>0</v>
      </c>
      <c r="J37" s="143"/>
      <c r="K37" s="121"/>
      <c r="L37" s="143"/>
      <c r="M37" s="143">
        <f>+I37+K37</f>
        <v>0</v>
      </c>
      <c r="N37" s="143"/>
      <c r="P37" s="64" t="s">
        <v>303</v>
      </c>
      <c r="Q37">
        <v>1</v>
      </c>
    </row>
    <row r="38" spans="5:16" ht="1.5" customHeight="1">
      <c r="E38" s="223"/>
      <c r="G38" s="46"/>
      <c r="H38" s="36"/>
      <c r="P38" s="73"/>
    </row>
    <row r="39" spans="2:17" ht="12.75" customHeight="1">
      <c r="B39" s="229" t="s">
        <v>143</v>
      </c>
      <c r="C39" s="226" t="s">
        <v>144</v>
      </c>
      <c r="D39" s="227"/>
      <c r="E39" s="228">
        <f>+'Quest.di gruppo omogeneo'!G309/'Quest.di gruppo omogeneo'!I309*100</f>
        <v>50</v>
      </c>
      <c r="G39" s="46"/>
      <c r="H39" s="36"/>
      <c r="I39" s="143">
        <f>SUMIF('Quest.di gruppo omogeneo'!M34,"=x",$K$9)</f>
        <v>0</v>
      </c>
      <c r="J39" s="143"/>
      <c r="K39" s="121"/>
      <c r="L39" s="143"/>
      <c r="M39" s="143">
        <f>+I39+K39</f>
        <v>0</v>
      </c>
      <c r="N39" s="143"/>
      <c r="P39" s="78" t="s">
        <v>109</v>
      </c>
      <c r="Q39">
        <v>2</v>
      </c>
    </row>
    <row r="40" spans="5:16" ht="1.5" customHeight="1">
      <c r="E40" s="223"/>
      <c r="G40" s="46"/>
      <c r="H40" s="36"/>
      <c r="P40" s="101" t="s">
        <v>111</v>
      </c>
    </row>
    <row r="41" spans="2:17" ht="12.75" customHeight="1">
      <c r="B41" s="229" t="s">
        <v>151</v>
      </c>
      <c r="C41" s="226" t="s">
        <v>152</v>
      </c>
      <c r="D41" s="227"/>
      <c r="E41" s="228">
        <f>+'Quest.di gruppo omogeneo'!G310/'Quest.di gruppo omogeneo'!I310*100</f>
        <v>50</v>
      </c>
      <c r="G41" s="46" t="s">
        <v>304</v>
      </c>
      <c r="H41" s="36"/>
      <c r="I41" s="143">
        <f>SUMIF('Quest.di gruppo omogeneo'!M37,"=x",K10)</f>
        <v>0</v>
      </c>
      <c r="J41" s="143"/>
      <c r="K41" s="121"/>
      <c r="L41" s="143"/>
      <c r="M41" s="143">
        <f>+I41+K41</f>
        <v>0</v>
      </c>
      <c r="N41" s="143"/>
      <c r="P41" s="78" t="s">
        <v>112</v>
      </c>
      <c r="Q41">
        <v>3</v>
      </c>
    </row>
    <row r="42" spans="5:16" ht="1.5" customHeight="1">
      <c r="E42" s="223"/>
      <c r="G42" s="2"/>
      <c r="H42" s="36"/>
      <c r="P42" s="73"/>
    </row>
    <row r="43" spans="2:17" ht="12.75" customHeight="1">
      <c r="B43" s="229" t="s">
        <v>158</v>
      </c>
      <c r="C43" s="226" t="s">
        <v>159</v>
      </c>
      <c r="D43" s="227"/>
      <c r="E43" s="228">
        <f>+'Quest.di gruppo omogeneo'!G311/'Quest.di gruppo omogeneo'!I311*100</f>
        <v>50</v>
      </c>
      <c r="G43" s="198"/>
      <c r="H43" s="36"/>
      <c r="I43" s="143" t="e">
        <f>NA()</f>
        <v>#N/A</v>
      </c>
      <c r="J43" s="143"/>
      <c r="K43" s="121"/>
      <c r="L43" s="143"/>
      <c r="M43" s="143" t="e">
        <f>+I43+K43</f>
        <v>#N/A</v>
      </c>
      <c r="N43" s="143"/>
      <c r="P43" s="78" t="s">
        <v>305</v>
      </c>
      <c r="Q43">
        <v>2</v>
      </c>
    </row>
    <row r="44" spans="5:16" ht="1.5" customHeight="1">
      <c r="E44" s="223"/>
      <c r="G44" s="2"/>
      <c r="H44" s="36"/>
      <c r="P44" s="101" t="s">
        <v>116</v>
      </c>
    </row>
    <row r="45" spans="2:17" ht="12.75" customHeight="1">
      <c r="B45" s="229" t="s">
        <v>165</v>
      </c>
      <c r="C45" s="226" t="s">
        <v>166</v>
      </c>
      <c r="D45" s="227"/>
      <c r="E45" s="228">
        <f>+'Quest.di gruppo omogeneo'!G312/'Quest.di gruppo omogeneo'!I312*100</f>
        <v>50</v>
      </c>
      <c r="G45" s="198"/>
      <c r="H45" s="36"/>
      <c r="I45" s="143">
        <f>SUMIF('Quest.di gruppo omogeneo'!M40,"=x",K10)</f>
        <v>0</v>
      </c>
      <c r="J45" s="143"/>
      <c r="K45" s="121"/>
      <c r="L45" s="143"/>
      <c r="M45" s="143">
        <f>+I45+K45</f>
        <v>0</v>
      </c>
      <c r="N45" s="143"/>
      <c r="P45" s="78" t="s">
        <v>117</v>
      </c>
      <c r="Q45">
        <v>3</v>
      </c>
    </row>
    <row r="46" spans="5:16" ht="1.5" customHeight="1">
      <c r="E46" s="223"/>
      <c r="G46" s="2"/>
      <c r="H46" s="36"/>
      <c r="I46"/>
      <c r="J46"/>
      <c r="K46"/>
      <c r="L46"/>
      <c r="M46"/>
      <c r="N46"/>
      <c r="P46" s="78"/>
    </row>
    <row r="47" spans="5:16" ht="1.5" customHeight="1">
      <c r="E47" s="223"/>
      <c r="G47" s="2"/>
      <c r="H47" s="36"/>
      <c r="I47"/>
      <c r="J47"/>
      <c r="K47"/>
      <c r="L47"/>
      <c r="M47"/>
      <c r="N47"/>
      <c r="P47" s="107"/>
    </row>
    <row r="48" spans="2:17" ht="12.75" customHeight="1">
      <c r="B48" s="230" t="s">
        <v>172</v>
      </c>
      <c r="C48" s="195" t="s">
        <v>173</v>
      </c>
      <c r="D48" s="231"/>
      <c r="E48" s="232">
        <f>+'Quest.di gruppo omogeneo'!G313/'Quest.di gruppo omogeneo'!I313*100</f>
        <v>50</v>
      </c>
      <c r="G48" s="198"/>
      <c r="H48" s="36"/>
      <c r="I48" s="143" t="e">
        <f>NA()</f>
        <v>#N/A</v>
      </c>
      <c r="J48" s="143"/>
      <c r="K48" s="121"/>
      <c r="L48" s="143"/>
      <c r="M48" s="143" t="e">
        <f>+I48+K48</f>
        <v>#N/A</v>
      </c>
      <c r="N48" s="143"/>
      <c r="P48" s="78" t="s">
        <v>306</v>
      </c>
      <c r="Q48">
        <v>0.5</v>
      </c>
    </row>
    <row r="49" spans="5:16" ht="1.5" customHeight="1">
      <c r="E49" s="223"/>
      <c r="G49" s="2"/>
      <c r="H49" s="36"/>
      <c r="P49" s="78"/>
    </row>
    <row r="50" spans="2:17" ht="12.75" customHeight="1">
      <c r="B50" s="230" t="s">
        <v>196</v>
      </c>
      <c r="C50" s="233" t="s">
        <v>197</v>
      </c>
      <c r="D50" s="231"/>
      <c r="E50" s="232">
        <f>+'Quest.di gruppo omogeneo'!G314/'Quest.di gruppo omogeneo'!I314*100</f>
        <v>50</v>
      </c>
      <c r="G50" s="198"/>
      <c r="H50" s="36"/>
      <c r="I50" s="143" t="e">
        <f>NA()</f>
        <v>#N/A</v>
      </c>
      <c r="J50" s="143"/>
      <c r="K50" s="121"/>
      <c r="L50" s="143"/>
      <c r="M50" s="143" t="e">
        <f>+I50+K50</f>
        <v>#N/A</v>
      </c>
      <c r="N50" s="143"/>
      <c r="O50" s="185" t="e">
        <f>AVERAGE(M28:M50)*100</f>
        <v>#N/A</v>
      </c>
      <c r="P50" s="78" t="s">
        <v>127</v>
      </c>
      <c r="Q50">
        <v>1</v>
      </c>
    </row>
    <row r="51" spans="5:16" ht="1.5" customHeight="1">
      <c r="E51" s="223"/>
      <c r="G51" s="2"/>
      <c r="H51" s="36"/>
      <c r="P51"/>
    </row>
    <row r="52" spans="2:16" ht="12.75" customHeight="1">
      <c r="B52" s="234" t="s">
        <v>213</v>
      </c>
      <c r="C52" s="195" t="s">
        <v>214</v>
      </c>
      <c r="D52" s="231"/>
      <c r="E52" s="232">
        <f>+'Quest.di gruppo omogeneo'!G315/'Quest.di gruppo omogeneo'!I315*100</f>
        <v>50</v>
      </c>
      <c r="G52" s="198"/>
      <c r="H52" s="36"/>
      <c r="P52"/>
    </row>
    <row r="53" spans="5:16" ht="1.5" customHeight="1">
      <c r="E53" s="223"/>
      <c r="G53" s="2"/>
      <c r="H53" s="36"/>
      <c r="P53" s="235"/>
    </row>
    <row r="54" spans="2:17" ht="12.75" customHeight="1">
      <c r="B54" s="234" t="s">
        <v>220</v>
      </c>
      <c r="C54" s="195" t="s">
        <v>221</v>
      </c>
      <c r="D54" s="231"/>
      <c r="E54" s="232">
        <f>+'Quest.di gruppo omogeneo'!G316/'Quest.di gruppo omogeneo'!I316*100</f>
        <v>50</v>
      </c>
      <c r="G54" s="2"/>
      <c r="H54" s="36"/>
      <c r="I54" s="143"/>
      <c r="J54" s="121"/>
      <c r="K54" s="121">
        <f>SUMIF('Quest.di gruppo omogeneo'!O57,"=X",$K$3)</f>
        <v>0</v>
      </c>
      <c r="L54" s="121"/>
      <c r="M54" s="143">
        <f>+I54+K54</f>
        <v>0</v>
      </c>
      <c r="N54" s="121"/>
      <c r="P54" s="121" t="s">
        <v>307</v>
      </c>
      <c r="Q54">
        <v>0.5</v>
      </c>
    </row>
    <row r="55" spans="5:16" ht="1.5" customHeight="1">
      <c r="E55" s="223"/>
      <c r="G55" s="2"/>
      <c r="H55" s="36"/>
      <c r="P55" s="111"/>
    </row>
    <row r="56" spans="2:17" ht="12.75" customHeight="1">
      <c r="B56" s="234" t="s">
        <v>230</v>
      </c>
      <c r="C56" s="195" t="s">
        <v>231</v>
      </c>
      <c r="D56" s="231"/>
      <c r="E56" s="232">
        <f>+'Quest.di gruppo omogeneo'!G317/'Quest.di gruppo omogeneo'!I317*100</f>
        <v>50</v>
      </c>
      <c r="G56" s="46" t="s">
        <v>308</v>
      </c>
      <c r="H56" s="36"/>
      <c r="I56" s="143"/>
      <c r="J56" s="121"/>
      <c r="K56" s="121">
        <f>SUMIF('Quest.di gruppo omogeneo'!O59,"=X",$K$3)</f>
        <v>0</v>
      </c>
      <c r="L56" s="121"/>
      <c r="M56" s="143">
        <f>+I56+K56</f>
        <v>0</v>
      </c>
      <c r="N56" s="121"/>
      <c r="P56" s="121" t="s">
        <v>309</v>
      </c>
      <c r="Q56">
        <v>0.5</v>
      </c>
    </row>
    <row r="57" spans="5:16" ht="1.5" customHeight="1">
      <c r="E57" s="223"/>
      <c r="G57" s="2"/>
      <c r="H57" s="36"/>
      <c r="P57" s="111"/>
    </row>
    <row r="58" spans="2:17" ht="12.75" customHeight="1">
      <c r="B58" s="236" t="s">
        <v>238</v>
      </c>
      <c r="C58" s="237" t="s">
        <v>239</v>
      </c>
      <c r="D58" s="238"/>
      <c r="E58" s="239">
        <f>+'Quest.di gruppo omogeneo'!G318/'Quest.di gruppo omogeneo'!I318*100</f>
        <v>50</v>
      </c>
      <c r="G58" s="198"/>
      <c r="H58" s="36"/>
      <c r="I58" s="143"/>
      <c r="J58" s="121"/>
      <c r="K58" s="121">
        <f>SUMIF('Quest.di gruppo omogeneo'!O61,"=X",$K$3)</f>
        <v>0</v>
      </c>
      <c r="L58" s="121"/>
      <c r="M58" s="143">
        <f>+I58+K58</f>
        <v>0</v>
      </c>
      <c r="N58" s="121"/>
      <c r="P58" s="121" t="s">
        <v>310</v>
      </c>
      <c r="Q58">
        <v>0.5</v>
      </c>
    </row>
    <row r="59" spans="2:16" ht="1.5" customHeight="1">
      <c r="B59" s="240"/>
      <c r="C59" s="238"/>
      <c r="D59" s="238"/>
      <c r="E59" s="241"/>
      <c r="G59" s="2"/>
      <c r="H59" s="36"/>
      <c r="P59" s="111"/>
    </row>
    <row r="60" spans="2:17" ht="12.75" customHeight="1">
      <c r="B60" s="236" t="s">
        <v>245</v>
      </c>
      <c r="C60" s="242" t="s">
        <v>246</v>
      </c>
      <c r="D60" s="238"/>
      <c r="E60" s="239">
        <f>+'Quest.di gruppo omogeneo'!G319/'Quest.di gruppo omogeneo'!I319*100</f>
        <v>50</v>
      </c>
      <c r="G60" s="198"/>
      <c r="H60" s="36"/>
      <c r="I60" s="143"/>
      <c r="J60" s="121"/>
      <c r="K60" s="121">
        <f>SUMIF('Quest.di gruppo omogeneo'!O63,"=X",$K$3)</f>
        <v>0</v>
      </c>
      <c r="L60" s="121"/>
      <c r="M60" s="143">
        <f>+I60+K60</f>
        <v>0</v>
      </c>
      <c r="N60" s="121"/>
      <c r="P60" s="121" t="s">
        <v>311</v>
      </c>
      <c r="Q60">
        <v>0.5</v>
      </c>
    </row>
    <row r="61" spans="2:16" ht="1.5" customHeight="1">
      <c r="B61" s="240"/>
      <c r="C61" s="238"/>
      <c r="D61" s="238"/>
      <c r="E61" s="241"/>
      <c r="G61" s="2"/>
      <c r="H61" s="36"/>
      <c r="P61" s="111"/>
    </row>
    <row r="62" spans="2:17" ht="12.75" customHeight="1">
      <c r="B62" s="236" t="s">
        <v>252</v>
      </c>
      <c r="C62" s="237" t="s">
        <v>253</v>
      </c>
      <c r="D62" s="238"/>
      <c r="E62" s="239">
        <f>+'Quest.di gruppo omogeneo'!G320/'Quest.di gruppo omogeneo'!I320*100</f>
        <v>50</v>
      </c>
      <c r="G62" s="198"/>
      <c r="H62" s="36"/>
      <c r="I62" s="143"/>
      <c r="J62" s="121"/>
      <c r="K62" s="121">
        <f>SUMIF('Quest.di gruppo omogeneo'!O65,"=X",$K$3)</f>
        <v>0</v>
      </c>
      <c r="L62" s="121"/>
      <c r="M62" s="143">
        <f>+I62+K62</f>
        <v>0</v>
      </c>
      <c r="N62" s="121"/>
      <c r="P62" s="125" t="s">
        <v>312</v>
      </c>
      <c r="Q62">
        <v>0.5</v>
      </c>
    </row>
    <row r="63" spans="7:16" ht="1.5" customHeight="1">
      <c r="G63" s="2"/>
      <c r="H63" s="36"/>
      <c r="P63" s="111"/>
    </row>
    <row r="64" spans="2:17" ht="12.75" customHeight="1">
      <c r="B64" s="243" t="s">
        <v>313</v>
      </c>
      <c r="C64" s="244" t="s">
        <v>314</v>
      </c>
      <c r="D64" s="244"/>
      <c r="E64" s="245">
        <f>+'Quest.di gruppo omogeneo'!G321/'Quest.di gruppo omogeneo'!I321*100</f>
        <v>50</v>
      </c>
      <c r="G64" s="198"/>
      <c r="H64" s="36"/>
      <c r="I64" s="143"/>
      <c r="J64" s="121"/>
      <c r="K64" s="121">
        <f>SUMIF('Quest.di gruppo omogeneo'!O67,"=X",$K$3)</f>
        <v>0</v>
      </c>
      <c r="L64" s="121"/>
      <c r="M64" s="143">
        <f>+I64+K64</f>
        <v>0</v>
      </c>
      <c r="N64" s="121"/>
      <c r="P64" s="121" t="s">
        <v>315</v>
      </c>
      <c r="Q64">
        <v>0.5</v>
      </c>
    </row>
    <row r="65" spans="7:16" ht="1.5" customHeight="1">
      <c r="G65" s="2"/>
      <c r="H65" s="36"/>
      <c r="P65" s="111"/>
    </row>
    <row r="66" spans="3:17" ht="12.75" customHeight="1">
      <c r="C66" s="246" t="s">
        <v>316</v>
      </c>
      <c r="D66" s="247"/>
      <c r="E66" s="248"/>
      <c r="G66" s="198"/>
      <c r="H66" s="36"/>
      <c r="I66" s="143"/>
      <c r="J66" s="121"/>
      <c r="K66" s="121">
        <f>SUMIF('Quest.di gruppo omogeneo'!O69,"=X",$K$3)</f>
        <v>0</v>
      </c>
      <c r="L66" s="121"/>
      <c r="M66" s="143">
        <f>+I66+K66</f>
        <v>0</v>
      </c>
      <c r="N66" s="121"/>
      <c r="P66" s="121" t="s">
        <v>317</v>
      </c>
      <c r="Q66">
        <v>0.5</v>
      </c>
    </row>
    <row r="67" spans="3:16" ht="1.5" customHeight="1">
      <c r="C67" s="249"/>
      <c r="D67" s="250"/>
      <c r="E67" s="251"/>
      <c r="G67" s="2"/>
      <c r="H67" s="36"/>
      <c r="P67" s="111"/>
    </row>
    <row r="68" spans="3:17" ht="12.75" customHeight="1">
      <c r="C68" s="252" t="s">
        <v>318</v>
      </c>
      <c r="D68" s="250"/>
      <c r="E68" s="251"/>
      <c r="G68" s="2"/>
      <c r="H68" s="36"/>
      <c r="I68" s="143"/>
      <c r="J68" s="121"/>
      <c r="K68" s="121" t="e">
        <f>SUMIF('Quest.di gruppo omogeneo'!#REF!,"=X",$K$8)</f>
        <v>#REF!</v>
      </c>
      <c r="L68" s="121"/>
      <c r="M68" s="143" t="e">
        <f>+I68+K68</f>
        <v>#REF!</v>
      </c>
      <c r="N68" s="121"/>
      <c r="O68" s="185" t="e">
        <f>AVERAGE(M54:M68)*100</f>
        <v>#REF!</v>
      </c>
      <c r="P68" s="121" t="s">
        <v>319</v>
      </c>
      <c r="Q68">
        <v>1</v>
      </c>
    </row>
    <row r="69" spans="3:16" ht="1.5" customHeight="1">
      <c r="C69" s="252"/>
      <c r="D69" s="250"/>
      <c r="E69" s="251"/>
      <c r="G69" s="2"/>
      <c r="H69" s="36"/>
      <c r="P69" s="111"/>
    </row>
    <row r="70" spans="3:16" ht="12.75" customHeight="1">
      <c r="C70" s="252" t="s">
        <v>320</v>
      </c>
      <c r="D70" s="250"/>
      <c r="E70" s="251"/>
      <c r="G70" s="46" t="s">
        <v>321</v>
      </c>
      <c r="H70" s="36"/>
      <c r="P70" s="108" t="s">
        <v>137</v>
      </c>
    </row>
    <row r="71" spans="3:16" ht="1.5" customHeight="1">
      <c r="C71" s="252"/>
      <c r="D71" s="250"/>
      <c r="E71" s="251"/>
      <c r="G71" s="2"/>
      <c r="H71" s="36"/>
      <c r="P71" s="111"/>
    </row>
    <row r="72" spans="3:17" ht="12.75" customHeight="1">
      <c r="C72" s="252" t="s">
        <v>322</v>
      </c>
      <c r="D72" s="250"/>
      <c r="E72" s="251"/>
      <c r="G72" s="198"/>
      <c r="H72" s="36"/>
      <c r="I72" s="143"/>
      <c r="J72" s="121"/>
      <c r="K72" s="121">
        <f>SUMIF('Quest.di gruppo omogeneo'!O73,"=X",K3)</f>
        <v>0</v>
      </c>
      <c r="L72" s="121"/>
      <c r="M72" s="143">
        <f>+I72+K72</f>
        <v>0</v>
      </c>
      <c r="N72" s="121"/>
      <c r="P72" s="121" t="s">
        <v>138</v>
      </c>
      <c r="Q72">
        <v>0.5</v>
      </c>
    </row>
    <row r="73" spans="3:16" ht="1.5" customHeight="1">
      <c r="C73" s="253"/>
      <c r="D73" s="254"/>
      <c r="E73" s="255"/>
      <c r="G73" s="2"/>
      <c r="H73" s="36"/>
      <c r="P73" s="127" t="s">
        <v>323</v>
      </c>
    </row>
    <row r="74" spans="7:17" ht="12.75" customHeight="1">
      <c r="G74" s="198"/>
      <c r="H74" s="36"/>
      <c r="I74" s="143">
        <f>SUMIF('Quest.di gruppo omogeneo'!M75,"=x",$K$8)</f>
        <v>0</v>
      </c>
      <c r="J74" s="143"/>
      <c r="K74" s="121"/>
      <c r="L74" s="143"/>
      <c r="M74" s="143">
        <f>+I74+K74</f>
        <v>0</v>
      </c>
      <c r="N74" s="143"/>
      <c r="O74" s="185">
        <f>AVERAGE(M72:M74)*100</f>
        <v>0</v>
      </c>
      <c r="P74" s="121" t="s">
        <v>324</v>
      </c>
      <c r="Q74">
        <v>1</v>
      </c>
    </row>
    <row r="75" spans="7:16" ht="1.5" customHeight="1">
      <c r="G75" s="2"/>
      <c r="H75" s="36"/>
      <c r="P75" s="127"/>
    </row>
    <row r="76" spans="3:16" ht="12.75" customHeight="1">
      <c r="C76" s="256" t="s">
        <v>325</v>
      </c>
      <c r="D76" s="256"/>
      <c r="E76" s="256"/>
      <c r="G76" s="198"/>
      <c r="H76" s="36"/>
      <c r="P76" s="108" t="s">
        <v>326</v>
      </c>
    </row>
    <row r="77" spans="7:16" ht="1.5" customHeight="1">
      <c r="G77" s="2"/>
      <c r="H77" s="36"/>
      <c r="P77" s="127"/>
    </row>
    <row r="78" spans="7:17" ht="12.75" customHeight="1">
      <c r="G78" s="198"/>
      <c r="H78" s="36"/>
      <c r="I78" s="143"/>
      <c r="J78" s="121"/>
      <c r="K78" s="121">
        <f>SUMIF('Quest.di gruppo omogeneo'!O85,"=X",$K$3)</f>
        <v>0</v>
      </c>
      <c r="L78" s="121"/>
      <c r="M78" s="143">
        <f>+I78+K78</f>
        <v>0</v>
      </c>
      <c r="N78" s="121"/>
      <c r="P78" s="125" t="s">
        <v>145</v>
      </c>
      <c r="Q78">
        <v>0.5</v>
      </c>
    </row>
    <row r="79" spans="7:16" ht="1.5" customHeight="1">
      <c r="G79" s="2"/>
      <c r="H79" s="36"/>
      <c r="P79" s="127"/>
    </row>
    <row r="80" spans="3:17" ht="12.75" customHeight="1">
      <c r="C80" s="85" t="s">
        <v>327</v>
      </c>
      <c r="G80" s="198"/>
      <c r="H80" s="36"/>
      <c r="I80" s="143"/>
      <c r="J80" s="121"/>
      <c r="K80" s="121">
        <f>SUMIF('Quest.di gruppo omogeneo'!O90,"=X",$K$3)</f>
        <v>0</v>
      </c>
      <c r="L80" s="121"/>
      <c r="M80" s="143">
        <f>+I80+K80</f>
        <v>0</v>
      </c>
      <c r="N80" s="121"/>
      <c r="O80"/>
      <c r="P80" s="121" t="s">
        <v>148</v>
      </c>
      <c r="Q80">
        <v>0.5</v>
      </c>
    </row>
    <row r="81" spans="3:16" ht="1.5" customHeight="1">
      <c r="C81" s="85"/>
      <c r="G81" s="2"/>
      <c r="H81" s="36"/>
      <c r="P81" s="127"/>
    </row>
    <row r="82" spans="3:17" ht="12.75" customHeight="1">
      <c r="C82" s="85" t="s">
        <v>328</v>
      </c>
      <c r="G82" s="2"/>
      <c r="H82" s="36"/>
      <c r="I82" s="143"/>
      <c r="J82" s="121"/>
      <c r="K82" s="121">
        <f>SUMIF('Quest.di gruppo omogeneo'!O92,"=X",$K$8)</f>
        <v>0</v>
      </c>
      <c r="L82" s="121"/>
      <c r="M82" s="143">
        <f>+I82+K82</f>
        <v>0</v>
      </c>
      <c r="N82" s="121"/>
      <c r="P82" s="121" t="s">
        <v>149</v>
      </c>
      <c r="Q82">
        <v>1</v>
      </c>
    </row>
    <row r="83" spans="7:16" ht="3" customHeight="1">
      <c r="G83" s="2"/>
      <c r="H83" s="36"/>
      <c r="P83" s="121"/>
    </row>
    <row r="84" spans="7:17" ht="12.75" customHeight="1">
      <c r="G84" s="46" t="s">
        <v>329</v>
      </c>
      <c r="H84" s="36"/>
      <c r="I84" s="143" t="e">
        <f>NA()</f>
        <v>#N/A</v>
      </c>
      <c r="J84" s="143"/>
      <c r="K84" s="121"/>
      <c r="L84" s="143"/>
      <c r="M84" s="143" t="e">
        <f>+I84+K84</f>
        <v>#N/A</v>
      </c>
      <c r="N84" s="143"/>
      <c r="O84" s="185" t="e">
        <f>AVERAGE(M78:M84)*100</f>
        <v>#N/A</v>
      </c>
      <c r="P84" s="121" t="s">
        <v>150</v>
      </c>
      <c r="Q84">
        <v>1</v>
      </c>
    </row>
    <row r="85" spans="7:16" ht="1.5" customHeight="1">
      <c r="G85" s="2"/>
      <c r="H85" s="36"/>
      <c r="P85" s="257"/>
    </row>
    <row r="86" spans="7:16" ht="12.75" customHeight="1">
      <c r="G86" s="198"/>
      <c r="H86" s="36"/>
      <c r="P86" s="108" t="s">
        <v>152</v>
      </c>
    </row>
    <row r="87" spans="7:16" ht="1.5" customHeight="1">
      <c r="G87" s="2"/>
      <c r="H87" s="36"/>
      <c r="P87" s="127"/>
    </row>
    <row r="88" spans="7:17" ht="12.75" customHeight="1">
      <c r="G88" s="198"/>
      <c r="H88" s="36"/>
      <c r="I88" s="143">
        <f>SUMIF('Quest.di gruppo omogeneo'!M98,"=x",$K$3)</f>
        <v>0</v>
      </c>
      <c r="J88" s="143"/>
      <c r="K88" s="121"/>
      <c r="L88" s="143"/>
      <c r="M88" s="143">
        <f>+I88+K88</f>
        <v>0</v>
      </c>
      <c r="N88" s="143"/>
      <c r="P88" s="121" t="s">
        <v>153</v>
      </c>
      <c r="Q88">
        <v>0.5</v>
      </c>
    </row>
    <row r="89" spans="7:16" ht="1.5" customHeight="1">
      <c r="G89" s="2"/>
      <c r="H89" s="36"/>
      <c r="P89" s="127"/>
    </row>
    <row r="90" spans="7:17" ht="12.75" customHeight="1">
      <c r="G90" s="198"/>
      <c r="H90" s="36"/>
      <c r="I90" s="143"/>
      <c r="J90" s="121"/>
      <c r="K90" s="121">
        <f>SUMIF('Quest.di gruppo omogeneo'!O100,"=X",$K$3)</f>
        <v>0</v>
      </c>
      <c r="L90" s="121"/>
      <c r="M90" s="143">
        <f>+I90+K90</f>
        <v>0</v>
      </c>
      <c r="N90" s="121"/>
      <c r="P90" s="121" t="s">
        <v>154</v>
      </c>
      <c r="Q90">
        <v>0.5</v>
      </c>
    </row>
    <row r="91" spans="7:16" ht="1.5" customHeight="1">
      <c r="G91" s="2"/>
      <c r="H91" s="36"/>
      <c r="P91" s="127"/>
    </row>
    <row r="92" spans="7:17" ht="12.75" customHeight="1">
      <c r="G92" s="198"/>
      <c r="H92" s="36"/>
      <c r="I92" s="143"/>
      <c r="J92" s="121"/>
      <c r="K92" s="121">
        <f>SUMIF('Quest.di gruppo omogeneo'!O102,"=X",$K$3)</f>
        <v>0</v>
      </c>
      <c r="L92" s="121"/>
      <c r="M92" s="143">
        <f>+I92+K92</f>
        <v>0</v>
      </c>
      <c r="N92" s="121"/>
      <c r="P92" s="127" t="s">
        <v>330</v>
      </c>
      <c r="Q92">
        <v>0.5</v>
      </c>
    </row>
    <row r="93" spans="7:16" ht="1.5" customHeight="1">
      <c r="G93" s="2"/>
      <c r="H93" s="36"/>
      <c r="P93" s="121" t="s">
        <v>331</v>
      </c>
    </row>
    <row r="94" spans="7:17" ht="12.75" customHeight="1">
      <c r="G94" s="198"/>
      <c r="H94" s="36"/>
      <c r="I94" s="143"/>
      <c r="J94" s="121"/>
      <c r="K94" s="121">
        <f>SUMIF('Quest.di gruppo omogeneo'!O104,"=X",$K$8)</f>
        <v>0</v>
      </c>
      <c r="L94" s="121"/>
      <c r="M94" s="143">
        <f>+I94+K94</f>
        <v>0</v>
      </c>
      <c r="N94" s="121"/>
      <c r="P94" s="121" t="s">
        <v>332</v>
      </c>
      <c r="Q94">
        <v>1</v>
      </c>
    </row>
    <row r="95" spans="7:16" ht="1.5" customHeight="1">
      <c r="G95" s="2"/>
      <c r="H95" s="36"/>
      <c r="P95" s="127"/>
    </row>
    <row r="96" spans="7:17" ht="12.75" customHeight="1">
      <c r="G96" s="2"/>
      <c r="H96" s="36"/>
      <c r="I96" s="143">
        <f>SUMIF('Quest.di gruppo omogeneo'!M106,"=x",$K$8)</f>
        <v>0</v>
      </c>
      <c r="J96" s="143"/>
      <c r="K96" s="121"/>
      <c r="L96" s="143"/>
      <c r="M96" s="143">
        <f>+I96+K96</f>
        <v>0</v>
      </c>
      <c r="N96" s="143"/>
      <c r="O96" s="185">
        <f>AVERAGE(M88:M97)*100</f>
        <v>0</v>
      </c>
      <c r="P96" s="121" t="s">
        <v>157</v>
      </c>
      <c r="Q96">
        <v>1</v>
      </c>
    </row>
    <row r="97" spans="7:16" ht="1.5" customHeight="1">
      <c r="G97" s="2"/>
      <c r="H97" s="36"/>
      <c r="P97" s="127"/>
    </row>
    <row r="98" spans="7:16" ht="12.75" customHeight="1">
      <c r="G98" s="2"/>
      <c r="H98" s="36"/>
      <c r="P98" s="108" t="s">
        <v>159</v>
      </c>
    </row>
    <row r="99" spans="7:16" ht="1.5" customHeight="1">
      <c r="G99" s="2"/>
      <c r="H99" s="36"/>
      <c r="P99" s="127"/>
    </row>
    <row r="100" spans="7:17" ht="12.75" customHeight="1">
      <c r="G100" s="6"/>
      <c r="H100" s="217"/>
      <c r="I100" s="143"/>
      <c r="J100" s="121"/>
      <c r="K100" s="121">
        <f>SUMIF('Quest.di gruppo omogeneo'!O110,"=X",$K$3)</f>
        <v>0</v>
      </c>
      <c r="L100" s="121"/>
      <c r="M100" s="143">
        <f>+I100+K100</f>
        <v>0</v>
      </c>
      <c r="N100" s="121"/>
      <c r="P100" s="121" t="s">
        <v>333</v>
      </c>
      <c r="Q100">
        <v>0.5</v>
      </c>
    </row>
    <row r="101" spans="7:16" ht="1.5" customHeight="1">
      <c r="G101" s="6"/>
      <c r="H101" s="217"/>
      <c r="P101" s="127"/>
    </row>
    <row r="102" spans="7:17" ht="12.75" customHeight="1">
      <c r="G102" s="6"/>
      <c r="H102" s="217"/>
      <c r="I102" s="143"/>
      <c r="J102" s="121"/>
      <c r="K102" s="121" t="e">
        <f>SUMIF('Quest.di gruppo omogeneo'!#REF!,"=X",$K$8)</f>
        <v>#REF!</v>
      </c>
      <c r="L102" s="121"/>
      <c r="M102" s="143" t="e">
        <f>+I102+K102</f>
        <v>#REF!</v>
      </c>
      <c r="N102" s="121"/>
      <c r="P102" s="127" t="s">
        <v>334</v>
      </c>
      <c r="Q102">
        <v>1</v>
      </c>
    </row>
    <row r="103" spans="7:16" ht="1.5" customHeight="1">
      <c r="G103" s="6"/>
      <c r="H103" s="217"/>
      <c r="P103" s="121" t="s">
        <v>335</v>
      </c>
    </row>
    <row r="104" spans="7:17" ht="12.75" customHeight="1">
      <c r="G104" s="6"/>
      <c r="H104" s="217"/>
      <c r="I104" s="143">
        <f>SUMIF('Quest.di gruppo omogeneo'!M112,"=x",K9)</f>
        <v>0</v>
      </c>
      <c r="J104" s="143"/>
      <c r="K104" s="121"/>
      <c r="L104" s="143"/>
      <c r="M104" s="143">
        <f>+I104+K104</f>
        <v>0</v>
      </c>
      <c r="N104" s="143"/>
      <c r="P104" s="121" t="s">
        <v>161</v>
      </c>
      <c r="Q104">
        <v>2</v>
      </c>
    </row>
    <row r="105" spans="7:16" ht="1.5" customHeight="1">
      <c r="G105" s="6"/>
      <c r="H105" s="217"/>
      <c r="O105"/>
      <c r="P105" s="121"/>
    </row>
    <row r="106" spans="7:17" ht="12.75" customHeight="1">
      <c r="G106" s="6"/>
      <c r="H106" s="217"/>
      <c r="I106" s="143"/>
      <c r="J106" s="121"/>
      <c r="K106" s="121">
        <f>SUMIF('Quest.di gruppo omogeneo'!O114,"=X",$K$8)</f>
        <v>0</v>
      </c>
      <c r="L106" s="121"/>
      <c r="M106" s="143">
        <f>+I106+K106</f>
        <v>0</v>
      </c>
      <c r="N106" s="121"/>
      <c r="P106" s="121" t="s">
        <v>336</v>
      </c>
      <c r="Q106">
        <v>1</v>
      </c>
    </row>
    <row r="107" spans="7:16" ht="1.5" customHeight="1">
      <c r="G107" s="6"/>
      <c r="H107" s="217"/>
      <c r="P107" s="127"/>
    </row>
    <row r="108" spans="7:17" ht="12.75" customHeight="1">
      <c r="G108" s="6"/>
      <c r="H108" s="217"/>
      <c r="I108" s="143">
        <f>SUMIF('Quest.di gruppo omogeneo'!M116,"=x",K8)</f>
        <v>0</v>
      </c>
      <c r="J108" s="143"/>
      <c r="K108" s="121"/>
      <c r="L108" s="143"/>
      <c r="M108" s="143">
        <f>+I108+K108</f>
        <v>0</v>
      </c>
      <c r="N108" s="143"/>
      <c r="P108" s="127" t="s">
        <v>337</v>
      </c>
      <c r="Q108">
        <v>1</v>
      </c>
    </row>
    <row r="109" spans="7:16" ht="3" customHeight="1">
      <c r="G109" s="6"/>
      <c r="H109" s="217"/>
      <c r="P109" s="127"/>
    </row>
    <row r="110" spans="7:17" ht="12.75" customHeight="1">
      <c r="G110" s="6"/>
      <c r="H110" s="217"/>
      <c r="I110" s="143">
        <f>SUMIF('Quest.di gruppo omogeneo'!M118,"=x",K8)</f>
        <v>0</v>
      </c>
      <c r="J110" s="143"/>
      <c r="K110" s="121"/>
      <c r="L110" s="143"/>
      <c r="M110" s="143">
        <f>+I110+K110</f>
        <v>0</v>
      </c>
      <c r="N110" s="143"/>
      <c r="O110" s="185" t="e">
        <f>AVERAGE(M100:M110)*100</f>
        <v>#REF!</v>
      </c>
      <c r="P110" s="127" t="s">
        <v>338</v>
      </c>
      <c r="Q110">
        <v>1</v>
      </c>
    </row>
    <row r="111" spans="7:16" ht="1.5" customHeight="1">
      <c r="G111" s="6"/>
      <c r="H111" s="217"/>
      <c r="P111" s="108" t="s">
        <v>166</v>
      </c>
    </row>
    <row r="112" spans="7:17" ht="12.75" customHeight="1">
      <c r="G112" s="6"/>
      <c r="H112" s="217"/>
      <c r="I112" s="143"/>
      <c r="J112" s="121"/>
      <c r="K112" s="121">
        <f>SUMIF('Quest.di gruppo omogeneo'!O122,"=X",K3)</f>
        <v>0</v>
      </c>
      <c r="L112" s="121"/>
      <c r="M112" s="143">
        <f>+I112+K112</f>
        <v>0</v>
      </c>
      <c r="N112" s="121"/>
      <c r="P112" s="125" t="s">
        <v>339</v>
      </c>
      <c r="Q112">
        <v>0.5</v>
      </c>
    </row>
    <row r="113" spans="7:16" ht="1.5" customHeight="1">
      <c r="G113" s="6"/>
      <c r="H113" s="217"/>
      <c r="P113" s="127"/>
    </row>
    <row r="114" spans="7:17" ht="12.75" customHeight="1">
      <c r="G114" s="6"/>
      <c r="H114" s="217"/>
      <c r="I114" s="143"/>
      <c r="J114" s="121"/>
      <c r="K114" s="121">
        <f>SUMIF('Quest.di gruppo omogeneo'!O124,"=X",$K$8)</f>
        <v>0</v>
      </c>
      <c r="L114" s="121"/>
      <c r="M114" s="143">
        <f>+I114+K114</f>
        <v>0</v>
      </c>
      <c r="N114" s="121"/>
      <c r="P114" s="125" t="s">
        <v>168</v>
      </c>
      <c r="Q114">
        <v>1</v>
      </c>
    </row>
    <row r="115" spans="7:16" ht="1.5" customHeight="1">
      <c r="G115" s="2"/>
      <c r="H115" s="36"/>
      <c r="I115"/>
      <c r="J115"/>
      <c r="K115"/>
      <c r="L115"/>
      <c r="M115"/>
      <c r="N115"/>
      <c r="P115" s="127"/>
    </row>
    <row r="116" ht="12.75" customHeight="1">
      <c r="P116"/>
    </row>
    <row r="117" ht="1.5" customHeight="1">
      <c r="P117" s="127" t="s">
        <v>340</v>
      </c>
    </row>
    <row r="118" spans="9:17" ht="12.75" customHeight="1">
      <c r="I118" s="143"/>
      <c r="J118" s="121"/>
      <c r="K118" s="121">
        <f>SUMIF('Quest.di gruppo omogeneo'!O126,"=X",K8)</f>
        <v>0</v>
      </c>
      <c r="L118" s="121"/>
      <c r="M118" s="143">
        <f>+I118+K118</f>
        <v>0</v>
      </c>
      <c r="N118" s="121"/>
      <c r="P118" s="125" t="s">
        <v>341</v>
      </c>
      <c r="Q118">
        <v>1</v>
      </c>
    </row>
    <row r="119" ht="1.5" customHeight="1">
      <c r="P119" s="127"/>
    </row>
    <row r="120" spans="9:17" ht="12.75" customHeight="1">
      <c r="I120" s="143"/>
      <c r="J120" s="121"/>
      <c r="K120" s="121">
        <f>SUMIF('Quest.di gruppo omogeneo'!O128,"=X",$K$8)</f>
        <v>0</v>
      </c>
      <c r="L120" s="121"/>
      <c r="M120" s="143">
        <f>+I120+K120</f>
        <v>0</v>
      </c>
      <c r="N120" s="121"/>
      <c r="O120" s="185">
        <f>AVERAGE(M112:M120)*100</f>
        <v>0</v>
      </c>
      <c r="P120" s="125" t="s">
        <v>342</v>
      </c>
      <c r="Q120">
        <v>1</v>
      </c>
    </row>
    <row r="121" ht="1.5" customHeight="1">
      <c r="P121" s="127"/>
    </row>
    <row r="122" ht="12.75" customHeight="1">
      <c r="P122" s="131" t="s">
        <v>171</v>
      </c>
    </row>
    <row r="123" ht="1.5" customHeight="1">
      <c r="P123" s="140"/>
    </row>
    <row r="124" ht="12.75" customHeight="1">
      <c r="P124" s="131" t="s">
        <v>173</v>
      </c>
    </row>
    <row r="125" ht="1.5" customHeight="1">
      <c r="P125" s="140"/>
    </row>
    <row r="126" ht="12.75" customHeight="1">
      <c r="P126" s="143" t="s">
        <v>174</v>
      </c>
    </row>
    <row r="127" ht="1.5" customHeight="1">
      <c r="P127" s="140"/>
    </row>
    <row r="128" spans="9:17" ht="12.75" customHeight="1">
      <c r="I128" s="143">
        <f>SUMIF('Quest.di gruppo omogeneo'!M136,"=x",$K$8)</f>
        <v>0</v>
      </c>
      <c r="J128" s="143"/>
      <c r="K128" s="121"/>
      <c r="L128" s="143"/>
      <c r="M128" s="143">
        <f>+I128+K128</f>
        <v>0</v>
      </c>
      <c r="N128" s="143"/>
      <c r="P128" s="143" t="s">
        <v>175</v>
      </c>
      <c r="Q128">
        <v>1</v>
      </c>
    </row>
    <row r="129" ht="1.5" customHeight="1">
      <c r="P129" s="140"/>
    </row>
    <row r="130" spans="9:17" ht="12.75" customHeight="1">
      <c r="I130" s="143">
        <f>SUMIF('Quest.di gruppo omogeneo'!M138,"=x",$K$8)</f>
        <v>0</v>
      </c>
      <c r="J130" s="143"/>
      <c r="K130" s="121"/>
      <c r="L130" s="143"/>
      <c r="M130" s="143">
        <f>+I130+K130</f>
        <v>0</v>
      </c>
      <c r="N130" s="143"/>
      <c r="P130" s="143" t="s">
        <v>176</v>
      </c>
      <c r="Q130">
        <v>1</v>
      </c>
    </row>
    <row r="131" ht="1.5" customHeight="1">
      <c r="P131" s="140"/>
    </row>
    <row r="132" spans="9:17" ht="12.75" customHeight="1">
      <c r="I132" s="143">
        <f>SUMIF('Quest.di gruppo omogeneo'!M140,"=x",$K$8)</f>
        <v>0</v>
      </c>
      <c r="J132" s="143"/>
      <c r="K132" s="121"/>
      <c r="L132" s="143"/>
      <c r="M132" s="143">
        <f>+I132+K132</f>
        <v>0</v>
      </c>
      <c r="N132" s="143"/>
      <c r="P132" s="143" t="s">
        <v>177</v>
      </c>
      <c r="Q132">
        <v>1</v>
      </c>
    </row>
    <row r="133" ht="1.5" customHeight="1">
      <c r="P133" s="140"/>
    </row>
    <row r="134" spans="9:17" ht="12.75" customHeight="1">
      <c r="I134" s="143">
        <f>SUMIF('Quest.di gruppo omogeneo'!M142,"=x",$K$8)</f>
        <v>0</v>
      </c>
      <c r="J134" s="143"/>
      <c r="K134" s="121"/>
      <c r="L134" s="143"/>
      <c r="M134" s="143">
        <f>+I134+K134</f>
        <v>0</v>
      </c>
      <c r="N134" s="143"/>
      <c r="P134" s="143" t="s">
        <v>178</v>
      </c>
      <c r="Q134">
        <v>1</v>
      </c>
    </row>
    <row r="135" ht="1.5" customHeight="1">
      <c r="P135" s="140"/>
    </row>
    <row r="136" spans="9:17" ht="12.75" customHeight="1">
      <c r="I136" s="143">
        <f>SUMIF('Quest.di gruppo omogeneo'!M144,"=x",$K$8)</f>
        <v>0</v>
      </c>
      <c r="J136" s="143"/>
      <c r="K136" s="121"/>
      <c r="L136" s="143"/>
      <c r="M136" s="143">
        <f>+I136+K136</f>
        <v>0</v>
      </c>
      <c r="N136" s="143"/>
      <c r="P136" s="143" t="s">
        <v>179</v>
      </c>
      <c r="Q136">
        <v>1</v>
      </c>
    </row>
    <row r="137" ht="1.5" customHeight="1">
      <c r="P137" s="140"/>
    </row>
    <row r="138" spans="9:17" ht="12.75" customHeight="1">
      <c r="I138" s="143">
        <f>SUMIF('Quest.di gruppo omogeneo'!M146,"=x",$K$8)</f>
        <v>0</v>
      </c>
      <c r="J138" s="143"/>
      <c r="K138" s="121"/>
      <c r="L138" s="143"/>
      <c r="M138" s="143">
        <f>+I138+K138</f>
        <v>0</v>
      </c>
      <c r="N138" s="143"/>
      <c r="P138" s="143" t="s">
        <v>180</v>
      </c>
      <c r="Q138">
        <v>1</v>
      </c>
    </row>
    <row r="139" ht="1.5" customHeight="1">
      <c r="P139" s="140"/>
    </row>
    <row r="140" spans="9:17" ht="12.75" customHeight="1">
      <c r="I140" s="143">
        <f>SUMIF('Quest.di gruppo omogeneo'!M148,"=x",$K$8)</f>
        <v>0</v>
      </c>
      <c r="J140" s="143"/>
      <c r="K140" s="121"/>
      <c r="L140" s="143"/>
      <c r="M140" s="143">
        <f>+I140+K140</f>
        <v>0</v>
      </c>
      <c r="N140" s="143"/>
      <c r="P140" s="143" t="s">
        <v>181</v>
      </c>
      <c r="Q140">
        <v>1</v>
      </c>
    </row>
    <row r="141" ht="1.5" customHeight="1">
      <c r="P141" s="140"/>
    </row>
    <row r="142" spans="9:17" ht="12.75" customHeight="1">
      <c r="I142" s="143">
        <f>SUMIF('Quest.di gruppo omogeneo'!M150,"=x",$K$8)</f>
        <v>0</v>
      </c>
      <c r="J142" s="143"/>
      <c r="K142" s="121"/>
      <c r="L142" s="143"/>
      <c r="M142" s="143">
        <f>+I142+K142</f>
        <v>0</v>
      </c>
      <c r="N142" s="143"/>
      <c r="P142" s="143" t="s">
        <v>182</v>
      </c>
      <c r="Q142">
        <v>1</v>
      </c>
    </row>
    <row r="143" ht="1.5" customHeight="1">
      <c r="P143" s="140"/>
    </row>
    <row r="144" spans="9:17" ht="12.75" customHeight="1">
      <c r="I144" s="143">
        <f>SUMIF('Quest.di gruppo omogeneo'!M152,"=x",$K$8)</f>
        <v>0</v>
      </c>
      <c r="J144" s="143"/>
      <c r="K144" s="121"/>
      <c r="L144" s="143"/>
      <c r="M144" s="143">
        <f>+I144+K144</f>
        <v>0</v>
      </c>
      <c r="N144" s="143"/>
      <c r="P144" s="143" t="s">
        <v>183</v>
      </c>
      <c r="Q144">
        <v>1</v>
      </c>
    </row>
    <row r="145" ht="1.5" customHeight="1">
      <c r="P145" s="140"/>
    </row>
    <row r="146" spans="9:17" ht="12.75" customHeight="1">
      <c r="I146" s="143">
        <f>SUMIF('Quest.di gruppo omogeneo'!M154,"=x",$K$8)</f>
        <v>0</v>
      </c>
      <c r="J146" s="143"/>
      <c r="K146" s="121"/>
      <c r="L146" s="143"/>
      <c r="M146" s="143">
        <f>+I146+K146</f>
        <v>0</v>
      </c>
      <c r="N146" s="143"/>
      <c r="P146" s="143" t="s">
        <v>184</v>
      </c>
      <c r="Q146">
        <v>1</v>
      </c>
    </row>
    <row r="147" ht="1.5" customHeight="1">
      <c r="P147" s="140"/>
    </row>
    <row r="148" spans="9:17" ht="12.75" customHeight="1">
      <c r="I148" s="143">
        <f>SUMIF('Quest.di gruppo omogeneo'!M156,"=x",$K$8)</f>
        <v>0</v>
      </c>
      <c r="J148" s="143"/>
      <c r="K148" s="121"/>
      <c r="L148" s="143"/>
      <c r="M148" s="143">
        <f>+I148+K148</f>
        <v>0</v>
      </c>
      <c r="N148" s="143"/>
      <c r="P148" s="143" t="s">
        <v>185</v>
      </c>
      <c r="Q148">
        <v>1</v>
      </c>
    </row>
    <row r="149" ht="1.5" customHeight="1">
      <c r="P149" s="140"/>
    </row>
    <row r="150" spans="9:17" ht="12.75" customHeight="1">
      <c r="I150" s="143">
        <f>SUMIF('Quest.di gruppo omogeneo'!M158,"=x",$K$8)</f>
        <v>0</v>
      </c>
      <c r="J150" s="143"/>
      <c r="K150" s="121"/>
      <c r="L150" s="143"/>
      <c r="M150" s="143">
        <f>+I150+K150</f>
        <v>0</v>
      </c>
      <c r="N150" s="143"/>
      <c r="P150" s="143" t="s">
        <v>187</v>
      </c>
      <c r="Q150">
        <v>1</v>
      </c>
    </row>
    <row r="151" ht="1.5" customHeight="1">
      <c r="P151" s="140"/>
    </row>
    <row r="152" spans="9:17" ht="12.75" customHeight="1">
      <c r="I152" s="143">
        <f>SUMIF('Quest.di gruppo omogeneo'!M160,"=x",$K$8)</f>
        <v>0</v>
      </c>
      <c r="J152" s="143"/>
      <c r="K152" s="121"/>
      <c r="L152" s="143"/>
      <c r="M152" s="143">
        <f>+I152+K152</f>
        <v>0</v>
      </c>
      <c r="N152" s="143"/>
      <c r="P152" s="143" t="s">
        <v>343</v>
      </c>
      <c r="Q152">
        <v>1</v>
      </c>
    </row>
    <row r="153" ht="1.5" customHeight="1">
      <c r="P153" s="140"/>
    </row>
    <row r="154" spans="9:17" ht="12.75" customHeight="1">
      <c r="I154" s="143">
        <f>SUMIF('Quest.di gruppo omogeneo'!M162,"=x",$K$8)</f>
        <v>0</v>
      </c>
      <c r="J154" s="143"/>
      <c r="K154" s="121"/>
      <c r="L154" s="143"/>
      <c r="M154" s="143">
        <f>+I154+K154</f>
        <v>0</v>
      </c>
      <c r="N154" s="143"/>
      <c r="P154" s="143" t="s">
        <v>344</v>
      </c>
      <c r="Q154">
        <v>1</v>
      </c>
    </row>
    <row r="155" ht="1.5" customHeight="1">
      <c r="P155" s="140"/>
    </row>
    <row r="156" spans="9:17" ht="12.75" customHeight="1">
      <c r="I156" s="143">
        <f>SUMIF('Quest.di gruppo omogeneo'!M164,"=x",$K$8)</f>
        <v>0</v>
      </c>
      <c r="J156" s="143"/>
      <c r="K156" s="121"/>
      <c r="L156" s="143"/>
      <c r="M156" s="143">
        <f>+I156+K156</f>
        <v>0</v>
      </c>
      <c r="N156" s="143"/>
      <c r="P156" s="143" t="s">
        <v>345</v>
      </c>
      <c r="Q156">
        <v>1</v>
      </c>
    </row>
    <row r="157" ht="1.5" customHeight="1">
      <c r="P157" s="140"/>
    </row>
    <row r="158" spans="9:17" ht="12.75" customHeight="1">
      <c r="I158" s="143">
        <f>SUMIF('Quest.di gruppo omogeneo'!M166,"=x",$K$8)</f>
        <v>0</v>
      </c>
      <c r="J158" s="143"/>
      <c r="K158" s="121"/>
      <c r="L158" s="143"/>
      <c r="M158" s="143">
        <f>+I158+K158</f>
        <v>0</v>
      </c>
      <c r="N158" s="143"/>
      <c r="O158" s="185">
        <f>AVERAGE(M128:M158)*100</f>
        <v>0</v>
      </c>
      <c r="P158" s="143" t="s">
        <v>346</v>
      </c>
      <c r="Q158">
        <v>1</v>
      </c>
    </row>
    <row r="159" ht="1.5" customHeight="1">
      <c r="P159" s="140"/>
    </row>
    <row r="160" spans="9:16" ht="12.75" customHeight="1">
      <c r="I160" s="217"/>
      <c r="J160" s="217"/>
      <c r="K160" s="217"/>
      <c r="L160" s="217"/>
      <c r="M160" s="217"/>
      <c r="N160" s="217"/>
      <c r="P160"/>
    </row>
    <row r="161" spans="9:16" ht="1.5" customHeight="1">
      <c r="I161" s="217"/>
      <c r="J161" s="217"/>
      <c r="K161" s="217"/>
      <c r="L161" s="217"/>
      <c r="M161" s="217"/>
      <c r="N161" s="217"/>
      <c r="P161" s="140"/>
    </row>
    <row r="162" spans="9:16" ht="12.75" customHeight="1">
      <c r="I162" s="217"/>
      <c r="J162" s="217"/>
      <c r="K162" s="217"/>
      <c r="L162" s="217"/>
      <c r="M162" s="217"/>
      <c r="N162" s="217"/>
      <c r="P162" s="148" t="s">
        <v>197</v>
      </c>
    </row>
    <row r="163" ht="1.5" customHeight="1">
      <c r="P163"/>
    </row>
    <row r="164" spans="9:17" ht="12.75" customHeight="1">
      <c r="I164" s="143"/>
      <c r="J164" s="121"/>
      <c r="K164" s="121">
        <f>SUMIF('Quest.di gruppo omogeneo'!O170,"=X",$K$3)</f>
        <v>0</v>
      </c>
      <c r="L164" s="121"/>
      <c r="M164" s="143">
        <f>+I164+K164</f>
        <v>0</v>
      </c>
      <c r="N164" s="121"/>
      <c r="P164" s="149" t="s">
        <v>198</v>
      </c>
      <c r="Q164">
        <v>0.5</v>
      </c>
    </row>
    <row r="165" ht="1.5" customHeight="1">
      <c r="P165" s="150"/>
    </row>
    <row r="166" spans="9:17" ht="12.75" customHeight="1">
      <c r="I166" s="143"/>
      <c r="J166" s="121"/>
      <c r="K166" s="121">
        <f>SUMIF('Quest.di gruppo omogeneo'!O172,"=X",$K$3)</f>
        <v>0</v>
      </c>
      <c r="L166" s="121"/>
      <c r="M166" s="143">
        <f>+I166+K166</f>
        <v>0</v>
      </c>
      <c r="N166" s="121"/>
      <c r="P166" s="149" t="s">
        <v>199</v>
      </c>
      <c r="Q166">
        <v>0.5</v>
      </c>
    </row>
    <row r="167" ht="1.5" customHeight="1">
      <c r="P167" s="150"/>
    </row>
    <row r="168" spans="9:17" ht="12.75" customHeight="1">
      <c r="I168" s="143"/>
      <c r="J168" s="121"/>
      <c r="K168" s="121" t="e">
        <f>NA()</f>
        <v>#N/A</v>
      </c>
      <c r="L168" s="121"/>
      <c r="M168" s="143" t="e">
        <f>+I168+K168</f>
        <v>#N/A</v>
      </c>
      <c r="N168" s="121"/>
      <c r="O168"/>
      <c r="P168" s="149" t="s">
        <v>347</v>
      </c>
      <c r="Q168">
        <v>0.5</v>
      </c>
    </row>
    <row r="169" ht="1.5" customHeight="1">
      <c r="P169" s="149" t="s">
        <v>348</v>
      </c>
    </row>
    <row r="170" spans="9:17" ht="12.75" customHeight="1">
      <c r="I170" s="143"/>
      <c r="J170" s="121"/>
      <c r="K170" s="121">
        <f>SUMIF('Quest.di gruppo omogeneo'!O174,"=X",$K$8)</f>
        <v>0</v>
      </c>
      <c r="L170" s="121"/>
      <c r="M170" s="143">
        <f>+I170+K170</f>
        <v>0</v>
      </c>
      <c r="N170" s="121"/>
      <c r="P170" s="150" t="s">
        <v>200</v>
      </c>
      <c r="Q170">
        <v>1</v>
      </c>
    </row>
    <row r="171" ht="1.5" customHeight="1">
      <c r="P171" s="150"/>
    </row>
    <row r="172" spans="9:17" ht="12.75" customHeight="1">
      <c r="I172" s="143"/>
      <c r="J172" s="121"/>
      <c r="K172" s="121" t="e">
        <f>SUMIF('Quest.di gruppo omogeneo'!#REF!,"=X",$K$3)</f>
        <v>#REF!</v>
      </c>
      <c r="L172" s="121"/>
      <c r="M172" s="143" t="e">
        <f>+I172+K172</f>
        <v>#REF!</v>
      </c>
      <c r="N172" s="121"/>
      <c r="P172" s="150" t="s">
        <v>349</v>
      </c>
      <c r="Q172">
        <v>0.5</v>
      </c>
    </row>
    <row r="173" ht="1.5" customHeight="1">
      <c r="P173" s="150"/>
    </row>
    <row r="174" spans="9:17" ht="12.75" customHeight="1">
      <c r="I174" s="143"/>
      <c r="J174" s="121"/>
      <c r="K174" s="121">
        <f>SUMIF('Quest.di gruppo omogeneo'!O176,"=X",$K$8)</f>
        <v>0</v>
      </c>
      <c r="L174" s="121"/>
      <c r="M174" s="143">
        <f>+I174+K174</f>
        <v>0</v>
      </c>
      <c r="N174" s="121"/>
      <c r="P174" s="150" t="s">
        <v>201</v>
      </c>
      <c r="Q174">
        <v>1</v>
      </c>
    </row>
    <row r="175" ht="1.5" customHeight="1">
      <c r="P175" s="150"/>
    </row>
    <row r="176" spans="9:17" ht="12.75" customHeight="1">
      <c r="I176" s="143"/>
      <c r="J176" s="121"/>
      <c r="K176" s="121">
        <f>SUMIF('Quest.di gruppo omogeneo'!O179,"=X",$K$8)</f>
        <v>0</v>
      </c>
      <c r="L176" s="121"/>
      <c r="M176" s="143">
        <f>+I176+K176</f>
        <v>0</v>
      </c>
      <c r="N176" s="121"/>
      <c r="P176" s="150" t="s">
        <v>350</v>
      </c>
      <c r="Q176">
        <v>1</v>
      </c>
    </row>
    <row r="177" ht="1.5" customHeight="1">
      <c r="P177" s="150" t="s">
        <v>351</v>
      </c>
    </row>
    <row r="178" spans="9:17" ht="12.75" customHeight="1">
      <c r="I178" s="143">
        <f>SUMIF('Quest.di gruppo omogeneo'!M181,"=x",$K$3)</f>
        <v>0</v>
      </c>
      <c r="J178" s="143"/>
      <c r="K178" s="121"/>
      <c r="L178" s="143"/>
      <c r="M178" s="143">
        <f>+I178+K178</f>
        <v>0</v>
      </c>
      <c r="N178" s="143"/>
      <c r="O178" s="185" t="e">
        <f>AVERAGE(M160:M178)*100</f>
        <v>#N/A</v>
      </c>
      <c r="P178" s="152" t="s">
        <v>352</v>
      </c>
      <c r="Q178">
        <v>0.5</v>
      </c>
    </row>
    <row r="179" ht="1.5" customHeight="1">
      <c r="P179"/>
    </row>
    <row r="180" ht="1.5" customHeight="1">
      <c r="P180"/>
    </row>
    <row r="181" ht="12.75" customHeight="1">
      <c r="P181" s="131" t="s">
        <v>214</v>
      </c>
    </row>
    <row r="182" ht="1.5" customHeight="1">
      <c r="P182" s="152"/>
    </row>
    <row r="183" spans="9:17" ht="12.75" customHeight="1">
      <c r="I183" s="143"/>
      <c r="J183" s="121"/>
      <c r="K183" s="121">
        <f>SUMIF('Quest.di gruppo omogeneo'!O199,"=X",$K$3)</f>
        <v>0</v>
      </c>
      <c r="L183" s="121"/>
      <c r="M183" s="143">
        <f>+I183+K183</f>
        <v>0</v>
      </c>
      <c r="N183" s="121"/>
      <c r="P183" s="143" t="s">
        <v>215</v>
      </c>
      <c r="Q183">
        <v>0.5</v>
      </c>
    </row>
    <row r="184" ht="1.5" customHeight="1">
      <c r="P184" s="152"/>
    </row>
    <row r="185" spans="9:16" ht="12.75" customHeight="1">
      <c r="I185"/>
      <c r="J185"/>
      <c r="K185"/>
      <c r="L185"/>
      <c r="M185"/>
      <c r="N185"/>
      <c r="O185"/>
      <c r="P185"/>
    </row>
    <row r="186" ht="1.5" customHeight="1">
      <c r="P186"/>
    </row>
    <row r="187" spans="9:17" ht="12.75" customHeight="1">
      <c r="I187" s="143"/>
      <c r="J187" s="121"/>
      <c r="K187" s="121">
        <f>SUMIF('Quest.di gruppo omogeneo'!O201,"=X",$K$3)</f>
        <v>0</v>
      </c>
      <c r="L187" s="121"/>
      <c r="M187" s="143">
        <f>+I187+K187</f>
        <v>0</v>
      </c>
      <c r="N187" s="121"/>
      <c r="P187" s="152" t="s">
        <v>353</v>
      </c>
      <c r="Q187">
        <v>0.5</v>
      </c>
    </row>
    <row r="188" ht="1.5" customHeight="1">
      <c r="P188" s="143" t="s">
        <v>354</v>
      </c>
    </row>
    <row r="189" spans="9:17" ht="12.75" customHeight="1">
      <c r="I189" s="143">
        <f>SUMIF('Quest.di gruppo omogeneo'!M203,"=x",$K$3)</f>
        <v>0</v>
      </c>
      <c r="J189" s="143"/>
      <c r="K189" s="121"/>
      <c r="L189" s="143"/>
      <c r="M189" s="143">
        <f>+I189+K189</f>
        <v>0</v>
      </c>
      <c r="N189" s="143"/>
      <c r="P189" s="143" t="s">
        <v>355</v>
      </c>
      <c r="Q189">
        <v>0.5</v>
      </c>
    </row>
    <row r="190" ht="1.5" customHeight="1">
      <c r="P190" s="152"/>
    </row>
    <row r="191" spans="9:17" ht="12.75" customHeight="1">
      <c r="I191" s="143">
        <f>SUMIF('Quest.di gruppo omogeneo'!M205,"=x",$K$3)</f>
        <v>0</v>
      </c>
      <c r="J191" s="143"/>
      <c r="K191" s="121"/>
      <c r="L191" s="143"/>
      <c r="M191" s="143">
        <f>+I191+K191</f>
        <v>0</v>
      </c>
      <c r="N191" s="143"/>
      <c r="P191" s="143" t="s">
        <v>356</v>
      </c>
      <c r="Q191">
        <v>0.5</v>
      </c>
    </row>
    <row r="192" ht="1.5" customHeight="1">
      <c r="P192" s="152"/>
    </row>
    <row r="193" spans="9:17" ht="12.75" customHeight="1">
      <c r="I193" s="143"/>
      <c r="J193" s="121"/>
      <c r="K193" s="121" t="e">
        <f>SUMIF('Quest.di gruppo omogeneo'!#REF!,"=X",$K$3)</f>
        <v>#REF!</v>
      </c>
      <c r="L193" s="121"/>
      <c r="M193" s="143" t="e">
        <f>+I193+K193</f>
        <v>#REF!</v>
      </c>
      <c r="N193" s="121"/>
      <c r="O193" s="185" t="e">
        <f>AVERAGE(M183:M193)*100</f>
        <v>#REF!</v>
      </c>
      <c r="P193" s="143" t="s">
        <v>217</v>
      </c>
      <c r="Q193">
        <v>0.5</v>
      </c>
    </row>
    <row r="194" ht="1.5" customHeight="1">
      <c r="P194" s="131" t="s">
        <v>221</v>
      </c>
    </row>
    <row r="195" spans="9:17" ht="12.75" customHeight="1">
      <c r="I195" s="143"/>
      <c r="J195" s="121"/>
      <c r="K195" s="121">
        <f>SUMIF('Quest.di gruppo omogeneo'!O211,"=X",$K$3)</f>
        <v>0</v>
      </c>
      <c r="L195" s="121"/>
      <c r="M195" s="143">
        <f>+I195+K195</f>
        <v>0</v>
      </c>
      <c r="N195" s="121"/>
      <c r="P195" s="143" t="s">
        <v>222</v>
      </c>
      <c r="Q195">
        <v>0.5</v>
      </c>
    </row>
    <row r="196" ht="1.5" customHeight="1">
      <c r="P196" s="152"/>
    </row>
    <row r="197" spans="9:17" ht="12.75" customHeight="1">
      <c r="I197" s="143">
        <f>SUMIF('Quest.di gruppo omogeneo'!M213,"=x",$K$3)</f>
        <v>0</v>
      </c>
      <c r="J197" s="143"/>
      <c r="K197" s="121"/>
      <c r="L197" s="143"/>
      <c r="M197" s="143">
        <f>+I197+K197</f>
        <v>0</v>
      </c>
      <c r="N197" s="143"/>
      <c r="P197" s="143" t="s">
        <v>223</v>
      </c>
      <c r="Q197">
        <v>0.5</v>
      </c>
    </row>
    <row r="198" ht="1.5" customHeight="1">
      <c r="P198" s="152"/>
    </row>
    <row r="199" spans="9:17" ht="12.75" customHeight="1">
      <c r="I199" s="143" t="e">
        <f>SUMIF('Quest.di gruppo omogeneo'!#REF!,"=x",$K$3)</f>
        <v>#REF!</v>
      </c>
      <c r="J199" s="143"/>
      <c r="K199" s="121"/>
      <c r="L199" s="143"/>
      <c r="M199" s="143" t="e">
        <f>+I199+K199</f>
        <v>#REF!</v>
      </c>
      <c r="N199" s="143"/>
      <c r="P199" s="258" t="s">
        <v>357</v>
      </c>
      <c r="Q199">
        <v>0.5</v>
      </c>
    </row>
    <row r="200" ht="1.5" customHeight="1">
      <c r="P200" s="152"/>
    </row>
    <row r="201" spans="9:17" ht="12.75" customHeight="1">
      <c r="I201" s="143">
        <f>SUMIF('Quest.di gruppo omogeneo'!M215,"=x",$K$8)</f>
        <v>0</v>
      </c>
      <c r="J201" s="143"/>
      <c r="K201" s="121"/>
      <c r="L201" s="143"/>
      <c r="M201" s="143">
        <f>+I201+K201</f>
        <v>0</v>
      </c>
      <c r="N201" s="143"/>
      <c r="P201" s="143" t="s">
        <v>224</v>
      </c>
      <c r="Q201">
        <v>1</v>
      </c>
    </row>
    <row r="202" ht="1.5" customHeight="1">
      <c r="P202" s="152"/>
    </row>
    <row r="203" spans="9:17" ht="12.75" customHeight="1">
      <c r="I203" s="143">
        <f>SUMIF('Quest.di gruppo omogeneo'!M217,"=x",$K$8)</f>
        <v>0</v>
      </c>
      <c r="J203" s="143"/>
      <c r="K203" s="121"/>
      <c r="L203" s="143"/>
      <c r="M203" s="143">
        <f>+I203+K203</f>
        <v>0</v>
      </c>
      <c r="N203" s="143"/>
      <c r="P203" s="143" t="s">
        <v>225</v>
      </c>
      <c r="Q203">
        <v>1</v>
      </c>
    </row>
    <row r="204" ht="1.5" customHeight="1">
      <c r="P204" s="152"/>
    </row>
    <row r="205" spans="9:17" ht="12.75" customHeight="1">
      <c r="I205" s="143" t="e">
        <f>NA()</f>
        <v>#N/A</v>
      </c>
      <c r="J205" s="143"/>
      <c r="K205" s="121"/>
      <c r="L205" s="143"/>
      <c r="M205" s="143" t="e">
        <f>+I205+K205</f>
        <v>#N/A</v>
      </c>
      <c r="N205" s="143"/>
      <c r="P205" s="143" t="s">
        <v>358</v>
      </c>
      <c r="Q205">
        <v>1</v>
      </c>
    </row>
    <row r="206" ht="1.5" customHeight="1">
      <c r="P206" s="152"/>
    </row>
    <row r="207" spans="9:17" ht="12.75" customHeight="1">
      <c r="I207" s="143">
        <f>SUMIF('Quest.di gruppo omogeneo'!M219,"=x",$K$8)</f>
        <v>0</v>
      </c>
      <c r="J207" s="143"/>
      <c r="K207" s="121"/>
      <c r="L207" s="143"/>
      <c r="M207" s="143">
        <f>+I207+K207</f>
        <v>0</v>
      </c>
      <c r="N207" s="143"/>
      <c r="O207" s="185" t="e">
        <f>AVERAGE(M195:M207)*100</f>
        <v>#REF!</v>
      </c>
      <c r="P207" s="143" t="s">
        <v>359</v>
      </c>
      <c r="Q207">
        <v>1</v>
      </c>
    </row>
    <row r="208" ht="1.5" customHeight="1">
      <c r="P208" s="152"/>
    </row>
    <row r="209" ht="12.75" customHeight="1">
      <c r="P209" s="131" t="s">
        <v>231</v>
      </c>
    </row>
    <row r="210" ht="1.5" customHeight="1">
      <c r="P210" s="152"/>
    </row>
    <row r="211" spans="9:17" ht="12.75" customHeight="1">
      <c r="I211" s="143">
        <f>SUMIF('Quest.di gruppo omogeneo'!M228,"=x",$K$8)</f>
        <v>0</v>
      </c>
      <c r="J211" s="143"/>
      <c r="K211" s="121"/>
      <c r="L211" s="143"/>
      <c r="M211" s="143">
        <f>+I211+K211</f>
        <v>0</v>
      </c>
      <c r="N211" s="143"/>
      <c r="P211" s="143" t="s">
        <v>360</v>
      </c>
      <c r="Q211">
        <v>1</v>
      </c>
    </row>
    <row r="212" ht="1.5" customHeight="1">
      <c r="P212" s="152"/>
    </row>
    <row r="213" spans="9:17" ht="12.75" customHeight="1">
      <c r="I213" s="143">
        <f>SUMIF('Quest.di gruppo omogeneo'!M230,"=x",K3)</f>
        <v>0</v>
      </c>
      <c r="J213" s="143"/>
      <c r="K213" s="121"/>
      <c r="L213" s="143"/>
      <c r="M213" s="143">
        <f>+I213+K213</f>
        <v>0</v>
      </c>
      <c r="N213" s="143"/>
      <c r="P213" s="143" t="s">
        <v>233</v>
      </c>
      <c r="Q213">
        <v>0.5</v>
      </c>
    </row>
    <row r="214" ht="1.5" customHeight="1">
      <c r="P214" s="152"/>
    </row>
    <row r="215" spans="9:17" ht="12.75" customHeight="1">
      <c r="I215" s="143"/>
      <c r="J215" s="121"/>
      <c r="K215" s="121">
        <f>SUMIF('Quest.di gruppo omogeneo'!O232,"=X",$K$3)</f>
        <v>0</v>
      </c>
      <c r="L215" s="121"/>
      <c r="M215" s="143">
        <f>+I215+K215</f>
        <v>0</v>
      </c>
      <c r="N215" s="121"/>
      <c r="O215"/>
      <c r="P215" s="143" t="s">
        <v>234</v>
      </c>
      <c r="Q215">
        <v>0.5</v>
      </c>
    </row>
    <row r="216" spans="9:16" ht="12.75" customHeight="1">
      <c r="I216" s="143" t="e">
        <f>NA()</f>
        <v>#N/A</v>
      </c>
      <c r="J216" s="143"/>
      <c r="K216" s="121"/>
      <c r="L216" s="143"/>
      <c r="M216" s="143" t="e">
        <f>+I216+K216</f>
        <v>#N/A</v>
      </c>
      <c r="N216" s="143"/>
      <c r="O216" s="185" t="e">
        <f>AVERAGE(M211:M216)*100</f>
        <v>#N/A</v>
      </c>
      <c r="P216" s="152" t="s">
        <v>361</v>
      </c>
    </row>
    <row r="217" ht="12.75">
      <c r="P217" s="208"/>
    </row>
    <row r="218" spans="16:17" ht="12.75">
      <c r="P218"/>
      <c r="Q218" s="86">
        <f>SUM(Q20:Q215)</f>
        <v>75.5</v>
      </c>
    </row>
    <row r="219" spans="9:16" ht="12.75">
      <c r="I219" s="259"/>
      <c r="J219" s="259"/>
      <c r="K219" s="259"/>
      <c r="L219" s="217"/>
      <c r="P219"/>
    </row>
    <row r="220" spans="9:16" ht="12.75">
      <c r="I220" s="259"/>
      <c r="J220" s="259"/>
      <c r="K220" s="259"/>
      <c r="L220" s="217"/>
      <c r="P220" s="235"/>
    </row>
    <row r="221" ht="12.75">
      <c r="P221" s="217"/>
    </row>
    <row r="222" ht="12.75">
      <c r="P222" s="235"/>
    </row>
    <row r="223" ht="12.75">
      <c r="P223" s="217"/>
    </row>
    <row r="224" ht="12.75">
      <c r="P224" s="235"/>
    </row>
    <row r="225" ht="12.75">
      <c r="P225" s="217"/>
    </row>
  </sheetData>
  <sheetProtection selectLockedCells="1" selectUnlockedCells="1"/>
  <mergeCells count="15">
    <mergeCell ref="A1:F1"/>
    <mergeCell ref="A2:F2"/>
    <mergeCell ref="A3:F3"/>
    <mergeCell ref="A4:F4"/>
    <mergeCell ref="A5:F5"/>
    <mergeCell ref="A6:F6"/>
    <mergeCell ref="C12:D12"/>
    <mergeCell ref="C14:E14"/>
    <mergeCell ref="C16:E16"/>
    <mergeCell ref="C18:E18"/>
    <mergeCell ref="D20:E20"/>
    <mergeCell ref="D22:E22"/>
    <mergeCell ref="D24:E24"/>
    <mergeCell ref="B28:E28"/>
    <mergeCell ref="C76:E7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IV305"/>
  <sheetViews>
    <sheetView workbookViewId="0" topLeftCell="A1">
      <selection activeCell="D2" sqref="D2"/>
    </sheetView>
  </sheetViews>
  <sheetFormatPr defaultColWidth="4.57421875" defaultRowHeight="12.75" outlineLevelCol="1"/>
  <cols>
    <col min="1" max="3" width="0" style="0" hidden="1" customWidth="1" outlineLevel="1"/>
    <col min="4" max="4" width="82.7109375" style="35" customWidth="1"/>
    <col min="9" max="247" width="4.140625" style="223" customWidth="1"/>
    <col min="248" max="16384" width="11.57421875" style="260" customWidth="1"/>
  </cols>
  <sheetData>
    <row r="1" spans="1:256" s="261" customFormat="1" ht="12.75">
      <c r="A1" s="46"/>
      <c r="B1" s="46"/>
      <c r="C1" s="46"/>
      <c r="D1" s="46"/>
      <c r="E1" s="2"/>
      <c r="F1" s="2"/>
      <c r="G1" s="2"/>
      <c r="H1" s="2"/>
      <c r="IN1" s="260"/>
      <c r="IO1" s="260"/>
      <c r="IP1" s="260"/>
      <c r="IQ1" s="260"/>
      <c r="IR1" s="260"/>
      <c r="IS1" s="260"/>
      <c r="IT1" s="260"/>
      <c r="IU1" s="260"/>
      <c r="IV1" s="260"/>
    </row>
    <row r="2" spans="1:256" s="268" customFormat="1" ht="12.75">
      <c r="A2" s="262" t="s">
        <v>362</v>
      </c>
      <c r="B2" s="263" t="s">
        <v>363</v>
      </c>
      <c r="C2" s="264" t="s">
        <v>364</v>
      </c>
      <c r="D2" s="57"/>
      <c r="E2" s="265" t="s">
        <v>365</v>
      </c>
      <c r="F2" s="266">
        <f>COUNTA(#REF!)</f>
        <v>1</v>
      </c>
      <c r="G2" s="2"/>
      <c r="H2" s="2"/>
      <c r="I2" s="267">
        <v>1</v>
      </c>
      <c r="K2" s="267">
        <f>+I2+1</f>
        <v>2</v>
      </c>
      <c r="M2" s="267">
        <f>+K2+1</f>
        <v>3</v>
      </c>
      <c r="O2" s="267">
        <f>+M2+1</f>
        <v>4</v>
      </c>
      <c r="Q2" s="267">
        <f>+O2+1</f>
        <v>5</v>
      </c>
      <c r="S2" s="267">
        <f>+Q2+1</f>
        <v>6</v>
      </c>
      <c r="U2" s="267">
        <f>+S2+1</f>
        <v>7</v>
      </c>
      <c r="W2" s="267">
        <f>+U2+1</f>
        <v>8</v>
      </c>
      <c r="Y2" s="267">
        <f>+W2+1</f>
        <v>9</v>
      </c>
      <c r="AA2" s="267">
        <f>+Y2+1</f>
        <v>10</v>
      </c>
      <c r="AC2" s="267">
        <f>+AA2+1</f>
        <v>11</v>
      </c>
      <c r="AE2" s="267">
        <f>+AC2+1</f>
        <v>12</v>
      </c>
      <c r="AG2" s="267">
        <f>+AE2+1</f>
        <v>13</v>
      </c>
      <c r="AI2" s="267">
        <f>+AG2+1</f>
        <v>14</v>
      </c>
      <c r="AK2" s="267">
        <f>+AI2+1</f>
        <v>15</v>
      </c>
      <c r="AM2" s="267">
        <f>+AK2+1</f>
        <v>16</v>
      </c>
      <c r="AO2" s="267">
        <f>+AM2+1</f>
        <v>17</v>
      </c>
      <c r="AQ2" s="267">
        <f>+AO2+1</f>
        <v>18</v>
      </c>
      <c r="AS2" s="267">
        <f>+AQ2+1</f>
        <v>19</v>
      </c>
      <c r="AU2" s="267">
        <f>+AS2+1</f>
        <v>20</v>
      </c>
      <c r="AW2" s="267">
        <f>+AU2+1</f>
        <v>21</v>
      </c>
      <c r="AY2" s="267">
        <f>+AW2+1</f>
        <v>22</v>
      </c>
      <c r="BA2" s="267">
        <f>+AY2+1</f>
        <v>23</v>
      </c>
      <c r="BC2" s="267">
        <f>+BA2+1</f>
        <v>24</v>
      </c>
      <c r="BE2" s="267">
        <f>+BC2+1</f>
        <v>25</v>
      </c>
      <c r="BG2" s="267">
        <f>+BE2+1</f>
        <v>26</v>
      </c>
      <c r="BI2" s="267">
        <f>+BG2+1</f>
        <v>27</v>
      </c>
      <c r="BK2" s="267">
        <f>+BI2+1</f>
        <v>28</v>
      </c>
      <c r="BM2" s="267">
        <f>+BK2+1</f>
        <v>29</v>
      </c>
      <c r="BO2" s="267">
        <f>+BM2+1</f>
        <v>30</v>
      </c>
      <c r="BQ2" s="267">
        <f>+BO2+1</f>
        <v>31</v>
      </c>
      <c r="BS2" s="267">
        <f>+BQ2+1</f>
        <v>32</v>
      </c>
      <c r="BU2" s="267">
        <f>+BS2+1</f>
        <v>33</v>
      </c>
      <c r="BW2" s="267">
        <f>+BU2+1</f>
        <v>34</v>
      </c>
      <c r="BY2" s="267">
        <f>+BW2+1</f>
        <v>35</v>
      </c>
      <c r="CA2" s="267">
        <f>+BY2+1</f>
        <v>36</v>
      </c>
      <c r="CC2" s="267">
        <f>+CA2+1</f>
        <v>37</v>
      </c>
      <c r="CE2" s="267">
        <f>+CC2+1</f>
        <v>38</v>
      </c>
      <c r="CG2" s="267">
        <f>+CE2+1</f>
        <v>39</v>
      </c>
      <c r="CI2" s="267">
        <f>+CG2+1</f>
        <v>40</v>
      </c>
      <c r="CK2" s="267">
        <f>+CI2+1</f>
        <v>41</v>
      </c>
      <c r="CM2" s="267">
        <f>+CK2+1</f>
        <v>42</v>
      </c>
      <c r="CO2" s="267">
        <f>+CM2+1</f>
        <v>43</v>
      </c>
      <c r="CQ2" s="267">
        <f>+CO2+1</f>
        <v>44</v>
      </c>
      <c r="CS2" s="267">
        <f>+CQ2+1</f>
        <v>45</v>
      </c>
      <c r="CU2" s="267">
        <f>+CS2+1</f>
        <v>46</v>
      </c>
      <c r="CW2" s="267">
        <f>+CU2+1</f>
        <v>47</v>
      </c>
      <c r="CY2" s="267">
        <f>+CW2+1</f>
        <v>48</v>
      </c>
      <c r="DA2" s="267">
        <f>+CY2+1</f>
        <v>49</v>
      </c>
      <c r="DC2" s="267">
        <f>+DA2+1</f>
        <v>50</v>
      </c>
      <c r="DE2" s="267">
        <f>+DC2+1</f>
        <v>51</v>
      </c>
      <c r="DG2" s="267">
        <f>+DE2+1</f>
        <v>52</v>
      </c>
      <c r="DI2" s="267">
        <f>+DG2+1</f>
        <v>53</v>
      </c>
      <c r="DK2" s="267">
        <f>+DI2+1</f>
        <v>54</v>
      </c>
      <c r="DM2" s="267">
        <f>+DK2+1</f>
        <v>55</v>
      </c>
      <c r="DO2" s="267">
        <f>+DM2+1</f>
        <v>56</v>
      </c>
      <c r="DQ2" s="267">
        <f>+DO2+1</f>
        <v>57</v>
      </c>
      <c r="DS2" s="267">
        <f>+DQ2+1</f>
        <v>58</v>
      </c>
      <c r="DU2" s="267">
        <f>+DS2+1</f>
        <v>59</v>
      </c>
      <c r="DW2" s="267">
        <f>+DU2+1</f>
        <v>60</v>
      </c>
      <c r="DY2" s="267">
        <f>+DW2+1</f>
        <v>61</v>
      </c>
      <c r="EA2" s="267">
        <f>+DY2+1</f>
        <v>62</v>
      </c>
      <c r="EC2" s="267">
        <f>+EA2+1</f>
        <v>63</v>
      </c>
      <c r="EE2" s="267">
        <f>+EC2+1</f>
        <v>64</v>
      </c>
      <c r="EG2" s="267">
        <f>+EE2+1</f>
        <v>65</v>
      </c>
      <c r="EI2" s="267">
        <f>+EG2+1</f>
        <v>66</v>
      </c>
      <c r="EK2" s="267">
        <f>+EI2+1</f>
        <v>67</v>
      </c>
      <c r="EM2" s="267">
        <f>+EK2+1</f>
        <v>68</v>
      </c>
      <c r="EO2" s="267">
        <f>+EM2+1</f>
        <v>69</v>
      </c>
      <c r="EQ2" s="267">
        <f>+EO2+1</f>
        <v>70</v>
      </c>
      <c r="ES2" s="267">
        <f>+EQ2+1</f>
        <v>71</v>
      </c>
      <c r="EU2" s="267">
        <f>+ES2+1</f>
        <v>72</v>
      </c>
      <c r="EW2" s="267">
        <f>+EU2+1</f>
        <v>73</v>
      </c>
      <c r="EY2" s="267">
        <f>+EW2+1</f>
        <v>74</v>
      </c>
      <c r="FA2" s="267">
        <f>+EY2+1</f>
        <v>75</v>
      </c>
      <c r="FC2" s="267">
        <f>+FA2+1</f>
        <v>76</v>
      </c>
      <c r="FE2" s="267">
        <f>+FC2+1</f>
        <v>77</v>
      </c>
      <c r="FG2" s="267">
        <f>+FE2+1</f>
        <v>78</v>
      </c>
      <c r="FI2" s="267">
        <f>+FG2+1</f>
        <v>79</v>
      </c>
      <c r="FK2" s="267">
        <f>+FI2+1</f>
        <v>80</v>
      </c>
      <c r="FM2" s="267">
        <f>+FK2+1</f>
        <v>81</v>
      </c>
      <c r="FO2" s="267">
        <f>+FM2+1</f>
        <v>82</v>
      </c>
      <c r="FQ2" s="267">
        <f>+FO2+1</f>
        <v>83</v>
      </c>
      <c r="FS2" s="267">
        <f>+FQ2+1</f>
        <v>84</v>
      </c>
      <c r="FU2" s="267">
        <f>+FS2+1</f>
        <v>85</v>
      </c>
      <c r="FW2" s="267">
        <f>+FU2+1</f>
        <v>86</v>
      </c>
      <c r="FY2" s="267">
        <f>+FW2+1</f>
        <v>87</v>
      </c>
      <c r="GA2" s="267">
        <f>+FY2+1</f>
        <v>88</v>
      </c>
      <c r="GC2" s="267">
        <f>+GA2+1</f>
        <v>89</v>
      </c>
      <c r="GE2" s="267">
        <f>+GC2+1</f>
        <v>90</v>
      </c>
      <c r="GG2" s="267">
        <f>+GE2+1</f>
        <v>91</v>
      </c>
      <c r="GI2" s="267">
        <f>+GG2+1</f>
        <v>92</v>
      </c>
      <c r="GK2" s="267">
        <f>+GI2+1</f>
        <v>93</v>
      </c>
      <c r="GM2" s="267">
        <f>+GK2+1</f>
        <v>94</v>
      </c>
      <c r="GO2" s="267">
        <f>+GM2+1</f>
        <v>95</v>
      </c>
      <c r="GQ2" s="267">
        <f>+GO2+1</f>
        <v>96</v>
      </c>
      <c r="GS2" s="267">
        <f>+GQ2+1</f>
        <v>97</v>
      </c>
      <c r="GU2" s="267">
        <f>+GS2+1</f>
        <v>98</v>
      </c>
      <c r="GW2" s="267">
        <f>+GU2+1</f>
        <v>99</v>
      </c>
      <c r="GY2" s="267">
        <f>+GW2+1</f>
        <v>100</v>
      </c>
      <c r="HA2" s="267">
        <f>+GY2+1</f>
        <v>101</v>
      </c>
      <c r="HC2" s="267">
        <f>+HA2+1</f>
        <v>102</v>
      </c>
      <c r="HE2" s="267">
        <f>+HC2+1</f>
        <v>103</v>
      </c>
      <c r="HG2" s="267">
        <f>+HE2+1</f>
        <v>104</v>
      </c>
      <c r="HI2" s="267">
        <f>+HG2+1</f>
        <v>105</v>
      </c>
      <c r="HK2" s="267">
        <f>+HI2+1</f>
        <v>106</v>
      </c>
      <c r="HM2" s="267">
        <f>+HK2+1</f>
        <v>107</v>
      </c>
      <c r="HO2" s="267">
        <f>+HM2+1</f>
        <v>108</v>
      </c>
      <c r="HQ2" s="267">
        <f>+HO2+1</f>
        <v>109</v>
      </c>
      <c r="HS2" s="267">
        <f>+HQ2+1</f>
        <v>110</v>
      </c>
      <c r="HU2" s="267">
        <f>+HS2+1</f>
        <v>111</v>
      </c>
      <c r="HW2" s="267">
        <f>+HU2+1</f>
        <v>112</v>
      </c>
      <c r="HY2" s="267">
        <f>+HW2+1</f>
        <v>113</v>
      </c>
      <c r="IA2" s="267">
        <f>+HY2+1</f>
        <v>114</v>
      </c>
      <c r="IC2" s="267">
        <f>+IA2+1</f>
        <v>115</v>
      </c>
      <c r="IE2" s="267">
        <f>+IC2+1</f>
        <v>116</v>
      </c>
      <c r="IG2" s="267">
        <f>+IE2+1</f>
        <v>117</v>
      </c>
      <c r="II2" s="267">
        <f>+IG2+1</f>
        <v>118</v>
      </c>
      <c r="IK2" s="267">
        <f>+II2+1</f>
        <v>119</v>
      </c>
      <c r="IM2" s="267">
        <f>+IK2+1</f>
        <v>120</v>
      </c>
      <c r="IN2" s="269"/>
      <c r="IO2" s="269"/>
      <c r="IP2" s="269"/>
      <c r="IQ2" s="269"/>
      <c r="IR2" s="269"/>
      <c r="IS2" s="269"/>
      <c r="IT2" s="269"/>
      <c r="IU2" s="269"/>
      <c r="IV2" s="269"/>
    </row>
    <row r="3" spans="1:256" s="274" customFormat="1" ht="12.75">
      <c r="A3" s="270">
        <f>+A5+A13</f>
        <v>0</v>
      </c>
      <c r="B3" s="270">
        <f>+B5+B13</f>
        <v>22.5</v>
      </c>
      <c r="C3" s="271">
        <f>+A3/B3*100</f>
        <v>0</v>
      </c>
      <c r="D3" s="66" t="s">
        <v>92</v>
      </c>
      <c r="E3" s="272" t="s">
        <v>366</v>
      </c>
      <c r="F3" s="273"/>
      <c r="G3" s="273"/>
      <c r="H3" s="68"/>
      <c r="IN3" s="269"/>
      <c r="IO3" s="269"/>
      <c r="IP3" s="269"/>
      <c r="IQ3" s="269"/>
      <c r="IR3" s="269"/>
      <c r="IS3" s="269"/>
      <c r="IT3" s="269"/>
      <c r="IU3" s="269"/>
      <c r="IV3" s="269"/>
    </row>
    <row r="4" spans="1:256" s="275" customFormat="1" ht="3" customHeight="1">
      <c r="A4" s="73"/>
      <c r="B4" s="73"/>
      <c r="C4" s="73"/>
      <c r="D4" s="73"/>
      <c r="E4" s="272"/>
      <c r="F4" s="273"/>
      <c r="G4" s="272"/>
      <c r="H4" s="68"/>
      <c r="IN4" s="260"/>
      <c r="IO4" s="260"/>
      <c r="IP4" s="260"/>
      <c r="IQ4" s="260"/>
      <c r="IR4" s="260"/>
      <c r="IS4" s="260"/>
      <c r="IT4" s="260"/>
      <c r="IU4" s="260"/>
      <c r="IV4" s="260"/>
    </row>
    <row r="5" spans="1:256" s="275" customFormat="1" ht="12.75">
      <c r="A5" s="276">
        <f>SUM(A7:A11)</f>
        <v>0</v>
      </c>
      <c r="B5" s="276">
        <f>SUM(B7:B11)</f>
      </c>
      <c r="C5" s="277">
        <f>+A5/B5*100</f>
        <v>0</v>
      </c>
      <c r="D5" s="66" t="s">
        <v>97</v>
      </c>
      <c r="E5" s="272"/>
      <c r="F5" s="273"/>
      <c r="G5" s="272"/>
      <c r="H5" s="68"/>
      <c r="IN5" s="260"/>
      <c r="IO5" s="260"/>
      <c r="IP5" s="260"/>
      <c r="IQ5" s="260"/>
      <c r="IR5" s="260"/>
      <c r="IS5" s="260"/>
      <c r="IT5" s="260"/>
      <c r="IU5" s="260"/>
      <c r="IV5" s="260"/>
    </row>
    <row r="6" spans="1:256" s="280" customFormat="1" ht="3" customHeight="1">
      <c r="A6" s="278"/>
      <c r="B6" s="73"/>
      <c r="C6" s="278"/>
      <c r="D6" s="73"/>
      <c r="E6" s="272"/>
      <c r="F6" s="279"/>
      <c r="G6" s="272"/>
      <c r="H6" s="68"/>
      <c r="J6" s="275"/>
      <c r="L6" s="275"/>
      <c r="N6" s="275"/>
      <c r="P6" s="275"/>
      <c r="R6" s="275"/>
      <c r="T6" s="275"/>
      <c r="V6" s="275"/>
      <c r="X6" s="275"/>
      <c r="Z6" s="275"/>
      <c r="AB6" s="275"/>
      <c r="AD6" s="275"/>
      <c r="AF6" s="275"/>
      <c r="AH6" s="275"/>
      <c r="AJ6" s="275"/>
      <c r="AL6" s="275"/>
      <c r="AN6" s="275"/>
      <c r="AP6" s="275"/>
      <c r="AR6" s="275"/>
      <c r="AT6" s="275"/>
      <c r="AV6" s="275"/>
      <c r="AX6" s="275"/>
      <c r="AZ6" s="275"/>
      <c r="BB6" s="275"/>
      <c r="BD6" s="275"/>
      <c r="BF6" s="275"/>
      <c r="BH6" s="275"/>
      <c r="BJ6" s="275"/>
      <c r="BL6" s="275"/>
      <c r="BN6" s="275"/>
      <c r="BP6" s="275"/>
      <c r="BR6" s="275"/>
      <c r="BT6" s="275"/>
      <c r="BV6" s="275"/>
      <c r="BX6" s="275"/>
      <c r="BZ6" s="275"/>
      <c r="CB6" s="275"/>
      <c r="CD6" s="275"/>
      <c r="CF6" s="275"/>
      <c r="CH6" s="275"/>
      <c r="CJ6" s="275"/>
      <c r="CL6" s="275"/>
      <c r="CN6" s="275"/>
      <c r="CP6" s="275"/>
      <c r="CR6" s="275"/>
      <c r="CT6" s="275"/>
      <c r="CV6" s="275"/>
      <c r="CX6" s="275"/>
      <c r="CZ6" s="275"/>
      <c r="DB6" s="275"/>
      <c r="DD6" s="275"/>
      <c r="DF6" s="275"/>
      <c r="DH6" s="275"/>
      <c r="DJ6" s="275"/>
      <c r="DL6" s="275"/>
      <c r="DN6" s="275"/>
      <c r="DP6" s="275"/>
      <c r="DR6" s="275"/>
      <c r="DT6" s="275"/>
      <c r="DV6" s="275"/>
      <c r="DX6" s="275"/>
      <c r="DZ6" s="275"/>
      <c r="EB6" s="275"/>
      <c r="ED6" s="275"/>
      <c r="EF6" s="275"/>
      <c r="EH6" s="275"/>
      <c r="EJ6" s="275"/>
      <c r="EL6" s="275"/>
      <c r="EN6" s="275"/>
      <c r="EP6" s="275"/>
      <c r="ER6" s="275"/>
      <c r="ET6" s="275"/>
      <c r="EV6" s="275"/>
      <c r="EX6" s="275"/>
      <c r="EZ6" s="275"/>
      <c r="FB6" s="275"/>
      <c r="FD6" s="275"/>
      <c r="FF6" s="275"/>
      <c r="FH6" s="275"/>
      <c r="FJ6" s="275"/>
      <c r="FL6" s="275"/>
      <c r="FN6" s="275"/>
      <c r="FP6" s="275"/>
      <c r="FR6" s="275"/>
      <c r="FT6" s="275"/>
      <c r="FV6" s="275"/>
      <c r="FX6" s="275"/>
      <c r="FZ6" s="275"/>
      <c r="GB6" s="275"/>
      <c r="GD6" s="275"/>
      <c r="GF6" s="275"/>
      <c r="GH6" s="275"/>
      <c r="GJ6" s="275"/>
      <c r="GL6" s="275"/>
      <c r="GN6" s="275"/>
      <c r="GP6" s="275"/>
      <c r="GR6" s="275"/>
      <c r="GT6" s="275"/>
      <c r="GV6" s="275"/>
      <c r="GX6" s="275"/>
      <c r="GZ6" s="275"/>
      <c r="HB6" s="275"/>
      <c r="HD6" s="275"/>
      <c r="HF6" s="275"/>
      <c r="HH6" s="275"/>
      <c r="HJ6" s="275"/>
      <c r="HL6" s="275"/>
      <c r="HN6" s="275"/>
      <c r="HP6" s="275"/>
      <c r="HR6" s="275"/>
      <c r="HT6" s="275"/>
      <c r="HV6" s="275"/>
      <c r="HX6" s="275"/>
      <c r="HZ6" s="275"/>
      <c r="IB6" s="275"/>
      <c r="ID6" s="275"/>
      <c r="IF6" s="275"/>
      <c r="IH6" s="275"/>
      <c r="IJ6" s="275"/>
      <c r="IL6" s="275"/>
      <c r="IN6" s="260"/>
      <c r="IO6" s="260"/>
      <c r="IP6" s="260"/>
      <c r="IQ6" s="260"/>
      <c r="IR6" s="260"/>
      <c r="IS6" s="260"/>
      <c r="IT6" s="260"/>
      <c r="IU6" s="260"/>
      <c r="IV6" s="260"/>
    </row>
    <row r="7" spans="1:256" s="284" customFormat="1" ht="12.75">
      <c r="A7" s="281">
        <f>+B7*C7/100</f>
        <v>0</v>
      </c>
      <c r="B7" s="88">
        <v>2</v>
      </c>
      <c r="C7" s="282">
        <f>SUM(I7:IO7)/$F$2/B7*100</f>
        <v>0</v>
      </c>
      <c r="D7" s="78" t="s">
        <v>99</v>
      </c>
      <c r="E7" s="272"/>
      <c r="F7" s="283">
        <f>+'Quest.di gruppo omogeneo'!G20</f>
        <v>1</v>
      </c>
      <c r="G7" s="272"/>
      <c r="H7" s="68"/>
      <c r="J7" s="275"/>
      <c r="L7" s="275"/>
      <c r="N7" s="275"/>
      <c r="P7" s="275"/>
      <c r="R7" s="275"/>
      <c r="T7" s="275"/>
      <c r="V7" s="275"/>
      <c r="X7" s="275"/>
      <c r="Z7" s="275"/>
      <c r="AB7" s="275"/>
      <c r="AD7" s="275"/>
      <c r="AF7" s="275"/>
      <c r="AH7" s="275"/>
      <c r="AJ7" s="275"/>
      <c r="AL7" s="275"/>
      <c r="AN7" s="275"/>
      <c r="AP7" s="275"/>
      <c r="AR7" s="275"/>
      <c r="AT7" s="275"/>
      <c r="AV7" s="275"/>
      <c r="AX7" s="275"/>
      <c r="AZ7" s="275"/>
      <c r="BB7" s="275"/>
      <c r="BD7" s="275"/>
      <c r="BF7" s="275"/>
      <c r="BH7" s="275"/>
      <c r="BJ7" s="275"/>
      <c r="BL7" s="275"/>
      <c r="BN7" s="275"/>
      <c r="BP7" s="275"/>
      <c r="BR7" s="275"/>
      <c r="BT7" s="275"/>
      <c r="BV7" s="275"/>
      <c r="BX7" s="275"/>
      <c r="BZ7" s="275"/>
      <c r="CB7" s="275"/>
      <c r="CD7" s="275"/>
      <c r="CF7" s="275"/>
      <c r="CH7" s="275"/>
      <c r="CJ7" s="275"/>
      <c r="CL7" s="275"/>
      <c r="CN7" s="275"/>
      <c r="CP7" s="275"/>
      <c r="CR7" s="275"/>
      <c r="CT7" s="275"/>
      <c r="CV7" s="275"/>
      <c r="CX7" s="275"/>
      <c r="CZ7" s="275"/>
      <c r="DB7" s="275"/>
      <c r="DD7" s="275"/>
      <c r="DF7" s="275"/>
      <c r="DH7" s="275"/>
      <c r="DJ7" s="275"/>
      <c r="DL7" s="275"/>
      <c r="DN7" s="275"/>
      <c r="DP7" s="275"/>
      <c r="DR7" s="275"/>
      <c r="DT7" s="275"/>
      <c r="DV7" s="275"/>
      <c r="DX7" s="275"/>
      <c r="DZ7" s="275"/>
      <c r="EB7" s="275"/>
      <c r="ED7" s="275"/>
      <c r="EF7" s="275"/>
      <c r="EH7" s="275"/>
      <c r="EJ7" s="275"/>
      <c r="EL7" s="275"/>
      <c r="EN7" s="275"/>
      <c r="EP7" s="275"/>
      <c r="ER7" s="275"/>
      <c r="ET7" s="275"/>
      <c r="EV7" s="275"/>
      <c r="EX7" s="275"/>
      <c r="EZ7" s="275"/>
      <c r="FB7" s="275"/>
      <c r="FD7" s="275"/>
      <c r="FF7" s="275"/>
      <c r="FH7" s="275"/>
      <c r="FJ7" s="275"/>
      <c r="FL7" s="275"/>
      <c r="FN7" s="275"/>
      <c r="FP7" s="275"/>
      <c r="FR7" s="275"/>
      <c r="FT7" s="275"/>
      <c r="FV7" s="275"/>
      <c r="FX7" s="275"/>
      <c r="FZ7" s="275"/>
      <c r="GB7" s="275"/>
      <c r="GD7" s="275"/>
      <c r="GF7" s="275"/>
      <c r="GH7" s="275"/>
      <c r="GJ7" s="275"/>
      <c r="GL7" s="275"/>
      <c r="GN7" s="275"/>
      <c r="GP7" s="275"/>
      <c r="GR7" s="275"/>
      <c r="GT7" s="275"/>
      <c r="GV7" s="275"/>
      <c r="GX7" s="275"/>
      <c r="GZ7" s="275"/>
      <c r="HB7" s="275"/>
      <c r="HD7" s="275"/>
      <c r="HF7" s="275"/>
      <c r="HH7" s="275"/>
      <c r="HJ7" s="275"/>
      <c r="HL7" s="275"/>
      <c r="HN7" s="275"/>
      <c r="HP7" s="275"/>
      <c r="HR7" s="275"/>
      <c r="HT7" s="275"/>
      <c r="HV7" s="275"/>
      <c r="HX7" s="275"/>
      <c r="HZ7" s="275"/>
      <c r="IB7" s="275"/>
      <c r="ID7" s="275"/>
      <c r="IF7" s="275"/>
      <c r="IH7" s="275"/>
      <c r="IJ7" s="275"/>
      <c r="IL7" s="275"/>
      <c r="IN7" s="260"/>
      <c r="IO7" s="260"/>
      <c r="IP7" s="260"/>
      <c r="IQ7" s="260"/>
      <c r="IR7" s="260"/>
      <c r="IS7" s="260"/>
      <c r="IT7" s="260"/>
      <c r="IU7" s="260"/>
      <c r="IV7" s="260"/>
    </row>
    <row r="8" spans="1:256" s="280" customFormat="1" ht="3" customHeight="1">
      <c r="A8" s="278"/>
      <c r="B8" s="73"/>
      <c r="C8" s="278"/>
      <c r="D8" s="73"/>
      <c r="E8" s="272"/>
      <c r="F8" s="279"/>
      <c r="G8" s="272"/>
      <c r="H8" s="68"/>
      <c r="J8" s="275"/>
      <c r="L8" s="275"/>
      <c r="N8" s="275"/>
      <c r="P8" s="275"/>
      <c r="R8" s="275"/>
      <c r="T8" s="275"/>
      <c r="V8" s="275"/>
      <c r="X8" s="275"/>
      <c r="Z8" s="275"/>
      <c r="AB8" s="275"/>
      <c r="AD8" s="275"/>
      <c r="AF8" s="275"/>
      <c r="AH8" s="275"/>
      <c r="AJ8" s="275"/>
      <c r="AL8" s="275"/>
      <c r="AN8" s="275"/>
      <c r="AP8" s="275"/>
      <c r="AR8" s="275"/>
      <c r="AT8" s="275"/>
      <c r="AV8" s="275"/>
      <c r="AX8" s="275"/>
      <c r="AZ8" s="275"/>
      <c r="BB8" s="275"/>
      <c r="BD8" s="275"/>
      <c r="BF8" s="275"/>
      <c r="BH8" s="275"/>
      <c r="BJ8" s="275"/>
      <c r="BL8" s="275"/>
      <c r="BN8" s="275"/>
      <c r="BP8" s="275"/>
      <c r="BR8" s="275"/>
      <c r="BT8" s="275"/>
      <c r="BV8" s="275"/>
      <c r="BX8" s="275"/>
      <c r="BZ8" s="275"/>
      <c r="CB8" s="275"/>
      <c r="CD8" s="275"/>
      <c r="CF8" s="275"/>
      <c r="CH8" s="275"/>
      <c r="CJ8" s="275"/>
      <c r="CL8" s="275"/>
      <c r="CN8" s="275"/>
      <c r="CP8" s="275"/>
      <c r="CR8" s="275"/>
      <c r="CT8" s="275"/>
      <c r="CV8" s="275"/>
      <c r="CX8" s="275"/>
      <c r="CZ8" s="275"/>
      <c r="DB8" s="275"/>
      <c r="DD8" s="275"/>
      <c r="DF8" s="275"/>
      <c r="DH8" s="275"/>
      <c r="DJ8" s="275"/>
      <c r="DL8" s="275"/>
      <c r="DN8" s="275"/>
      <c r="DP8" s="275"/>
      <c r="DR8" s="275"/>
      <c r="DT8" s="275"/>
      <c r="DV8" s="275"/>
      <c r="DX8" s="275"/>
      <c r="DZ8" s="275"/>
      <c r="EB8" s="275"/>
      <c r="ED8" s="275"/>
      <c r="EF8" s="275"/>
      <c r="EH8" s="275"/>
      <c r="EJ8" s="275"/>
      <c r="EL8" s="275"/>
      <c r="EN8" s="275"/>
      <c r="EP8" s="275"/>
      <c r="ER8" s="275"/>
      <c r="ET8" s="275"/>
      <c r="EV8" s="275"/>
      <c r="EX8" s="275"/>
      <c r="EZ8" s="275"/>
      <c r="FB8" s="275"/>
      <c r="FD8" s="275"/>
      <c r="FF8" s="275"/>
      <c r="FH8" s="275"/>
      <c r="FJ8" s="275"/>
      <c r="FL8" s="275"/>
      <c r="FN8" s="275"/>
      <c r="FP8" s="275"/>
      <c r="FR8" s="275"/>
      <c r="FT8" s="275"/>
      <c r="FV8" s="275"/>
      <c r="FX8" s="275"/>
      <c r="FZ8" s="275"/>
      <c r="GB8" s="275"/>
      <c r="GD8" s="275"/>
      <c r="GF8" s="275"/>
      <c r="GH8" s="275"/>
      <c r="GJ8" s="275"/>
      <c r="GL8" s="275"/>
      <c r="GN8" s="275"/>
      <c r="GP8" s="275"/>
      <c r="GR8" s="275"/>
      <c r="GT8" s="275"/>
      <c r="GV8" s="275"/>
      <c r="GX8" s="275"/>
      <c r="GZ8" s="275"/>
      <c r="HB8" s="275"/>
      <c r="HD8" s="275"/>
      <c r="HF8" s="275"/>
      <c r="HH8" s="275"/>
      <c r="HJ8" s="275"/>
      <c r="HL8" s="275"/>
      <c r="HN8" s="275"/>
      <c r="HP8" s="275"/>
      <c r="HR8" s="275"/>
      <c r="HT8" s="275"/>
      <c r="HV8" s="275"/>
      <c r="HX8" s="275"/>
      <c r="HZ8" s="275"/>
      <c r="IB8" s="275"/>
      <c r="ID8" s="275"/>
      <c r="IF8" s="275"/>
      <c r="IH8" s="275"/>
      <c r="IJ8" s="275"/>
      <c r="IL8" s="275"/>
      <c r="IN8" s="260"/>
      <c r="IO8" s="260"/>
      <c r="IP8" s="260"/>
      <c r="IQ8" s="260"/>
      <c r="IR8" s="260"/>
      <c r="IS8" s="260"/>
      <c r="IT8" s="260"/>
      <c r="IU8" s="260"/>
      <c r="IV8" s="260"/>
    </row>
    <row r="9" spans="1:256" s="284" customFormat="1" ht="12.75">
      <c r="A9" s="281">
        <f>+B9*C9/100</f>
        <v>0</v>
      </c>
      <c r="B9" s="93">
        <v>2</v>
      </c>
      <c r="C9" s="282">
        <f>SUM(I9:IO9)/$F$2/B9*100</f>
        <v>0</v>
      </c>
      <c r="D9" s="78" t="s">
        <v>101</v>
      </c>
      <c r="E9" s="272"/>
      <c r="F9" s="283">
        <f>+'Quest.di gruppo omogeneo'!G22</f>
        <v>1</v>
      </c>
      <c r="G9" s="272"/>
      <c r="H9" s="68"/>
      <c r="J9" s="275"/>
      <c r="L9" s="275"/>
      <c r="N9" s="275"/>
      <c r="P9" s="275"/>
      <c r="R9" s="275"/>
      <c r="T9" s="275"/>
      <c r="V9" s="275"/>
      <c r="X9" s="275"/>
      <c r="Z9" s="275"/>
      <c r="AB9" s="275"/>
      <c r="AD9" s="275"/>
      <c r="AF9" s="275"/>
      <c r="AH9" s="275"/>
      <c r="AJ9" s="275"/>
      <c r="AL9" s="275"/>
      <c r="AN9" s="275"/>
      <c r="AP9" s="275"/>
      <c r="AR9" s="275"/>
      <c r="AT9" s="275"/>
      <c r="AV9" s="275"/>
      <c r="AX9" s="275"/>
      <c r="AZ9" s="275"/>
      <c r="BB9" s="275"/>
      <c r="BD9" s="275"/>
      <c r="BF9" s="275"/>
      <c r="BH9" s="275"/>
      <c r="BJ9" s="275"/>
      <c r="BL9" s="275"/>
      <c r="BN9" s="275"/>
      <c r="BP9" s="275"/>
      <c r="BR9" s="275"/>
      <c r="BT9" s="275"/>
      <c r="BV9" s="275"/>
      <c r="BX9" s="275"/>
      <c r="BZ9" s="275"/>
      <c r="CB9" s="275"/>
      <c r="CD9" s="275"/>
      <c r="CF9" s="275"/>
      <c r="CH9" s="275"/>
      <c r="CJ9" s="275"/>
      <c r="CL9" s="275"/>
      <c r="CN9" s="275"/>
      <c r="CP9" s="275"/>
      <c r="CR9" s="275"/>
      <c r="CT9" s="275"/>
      <c r="CV9" s="275"/>
      <c r="CX9" s="275"/>
      <c r="CZ9" s="275"/>
      <c r="DB9" s="275"/>
      <c r="DD9" s="275"/>
      <c r="DF9" s="275"/>
      <c r="DH9" s="275"/>
      <c r="DJ9" s="275"/>
      <c r="DL9" s="275"/>
      <c r="DN9" s="275"/>
      <c r="DP9" s="275"/>
      <c r="DR9" s="275"/>
      <c r="DT9" s="275"/>
      <c r="DV9" s="275"/>
      <c r="DX9" s="275"/>
      <c r="DZ9" s="275"/>
      <c r="EB9" s="275"/>
      <c r="ED9" s="275"/>
      <c r="EF9" s="275"/>
      <c r="EH9" s="275"/>
      <c r="EJ9" s="275"/>
      <c r="EL9" s="275"/>
      <c r="EN9" s="275"/>
      <c r="EP9" s="275"/>
      <c r="ER9" s="275"/>
      <c r="ET9" s="275"/>
      <c r="EV9" s="275"/>
      <c r="EX9" s="275"/>
      <c r="EZ9" s="275"/>
      <c r="FB9" s="275"/>
      <c r="FD9" s="275"/>
      <c r="FF9" s="275"/>
      <c r="FH9" s="275"/>
      <c r="FJ9" s="275"/>
      <c r="FL9" s="275"/>
      <c r="FN9" s="275"/>
      <c r="FP9" s="275"/>
      <c r="FR9" s="275"/>
      <c r="FT9" s="275"/>
      <c r="FV9" s="275"/>
      <c r="FX9" s="275"/>
      <c r="FZ9" s="275"/>
      <c r="GB9" s="275"/>
      <c r="GD9" s="275"/>
      <c r="GF9" s="275"/>
      <c r="GH9" s="275"/>
      <c r="GJ9" s="275"/>
      <c r="GL9" s="275"/>
      <c r="GN9" s="275"/>
      <c r="GP9" s="275"/>
      <c r="GR9" s="275"/>
      <c r="GT9" s="275"/>
      <c r="GV9" s="275"/>
      <c r="GX9" s="275"/>
      <c r="GZ9" s="275"/>
      <c r="HB9" s="275"/>
      <c r="HD9" s="275"/>
      <c r="HF9" s="275"/>
      <c r="HH9" s="275"/>
      <c r="HJ9" s="275"/>
      <c r="HL9" s="275"/>
      <c r="HN9" s="275"/>
      <c r="HP9" s="275"/>
      <c r="HR9" s="275"/>
      <c r="HT9" s="275"/>
      <c r="HV9" s="275"/>
      <c r="HX9" s="275"/>
      <c r="HZ9" s="275"/>
      <c r="IB9" s="275"/>
      <c r="ID9" s="275"/>
      <c r="IF9" s="275"/>
      <c r="IH9" s="275"/>
      <c r="IJ9" s="275"/>
      <c r="IL9" s="275"/>
      <c r="IN9" s="260"/>
      <c r="IO9" s="260"/>
      <c r="IP9" s="260"/>
      <c r="IQ9" s="260"/>
      <c r="IR9" s="260"/>
      <c r="IS9" s="260"/>
      <c r="IT9" s="260"/>
      <c r="IU9" s="260"/>
      <c r="IV9" s="260"/>
    </row>
    <row r="10" spans="1:256" s="280" customFormat="1" ht="3" customHeight="1">
      <c r="A10" s="278"/>
      <c r="B10" s="73"/>
      <c r="C10" s="278"/>
      <c r="D10" s="73"/>
      <c r="E10" s="272"/>
      <c r="F10" s="279"/>
      <c r="G10" s="272"/>
      <c r="H10" s="68"/>
      <c r="J10" s="275"/>
      <c r="L10" s="275"/>
      <c r="N10" s="275"/>
      <c r="P10" s="275"/>
      <c r="R10" s="275"/>
      <c r="T10" s="275"/>
      <c r="V10" s="275"/>
      <c r="X10" s="275"/>
      <c r="Z10" s="275"/>
      <c r="AB10" s="275"/>
      <c r="AD10" s="275"/>
      <c r="AF10" s="275"/>
      <c r="AH10" s="275"/>
      <c r="AJ10" s="275"/>
      <c r="AL10" s="275"/>
      <c r="AN10" s="275"/>
      <c r="AP10" s="275"/>
      <c r="AR10" s="275"/>
      <c r="AT10" s="275"/>
      <c r="AV10" s="275"/>
      <c r="AX10" s="275"/>
      <c r="AZ10" s="275"/>
      <c r="BB10" s="275"/>
      <c r="BD10" s="275"/>
      <c r="BF10" s="275"/>
      <c r="BH10" s="275"/>
      <c r="BJ10" s="275"/>
      <c r="BL10" s="275"/>
      <c r="BN10" s="275"/>
      <c r="BP10" s="275"/>
      <c r="BR10" s="275"/>
      <c r="BT10" s="275"/>
      <c r="BV10" s="275"/>
      <c r="BX10" s="275"/>
      <c r="BZ10" s="275"/>
      <c r="CB10" s="275"/>
      <c r="CD10" s="275"/>
      <c r="CF10" s="275"/>
      <c r="CH10" s="275"/>
      <c r="CJ10" s="275"/>
      <c r="CL10" s="275"/>
      <c r="CN10" s="275"/>
      <c r="CP10" s="275"/>
      <c r="CR10" s="275"/>
      <c r="CT10" s="275"/>
      <c r="CV10" s="275"/>
      <c r="CX10" s="275"/>
      <c r="CZ10" s="275"/>
      <c r="DB10" s="275"/>
      <c r="DD10" s="275"/>
      <c r="DF10" s="275"/>
      <c r="DH10" s="275"/>
      <c r="DJ10" s="275"/>
      <c r="DL10" s="275"/>
      <c r="DN10" s="275"/>
      <c r="DP10" s="275"/>
      <c r="DR10" s="275"/>
      <c r="DT10" s="275"/>
      <c r="DV10" s="275"/>
      <c r="DX10" s="275"/>
      <c r="DZ10" s="275"/>
      <c r="EB10" s="275"/>
      <c r="ED10" s="275"/>
      <c r="EF10" s="275"/>
      <c r="EH10" s="275"/>
      <c r="EJ10" s="275"/>
      <c r="EL10" s="275"/>
      <c r="EN10" s="275"/>
      <c r="EP10" s="275"/>
      <c r="ER10" s="275"/>
      <c r="ET10" s="275"/>
      <c r="EV10" s="275"/>
      <c r="EX10" s="275"/>
      <c r="EZ10" s="275"/>
      <c r="FB10" s="275"/>
      <c r="FD10" s="275"/>
      <c r="FF10" s="275"/>
      <c r="FH10" s="275"/>
      <c r="FJ10" s="275"/>
      <c r="FL10" s="275"/>
      <c r="FN10" s="275"/>
      <c r="FP10" s="275"/>
      <c r="FR10" s="275"/>
      <c r="FT10" s="275"/>
      <c r="FV10" s="275"/>
      <c r="FX10" s="275"/>
      <c r="FZ10" s="275"/>
      <c r="GB10" s="275"/>
      <c r="GD10" s="275"/>
      <c r="GF10" s="275"/>
      <c r="GH10" s="275"/>
      <c r="GJ10" s="275"/>
      <c r="GL10" s="275"/>
      <c r="GN10" s="275"/>
      <c r="GP10" s="275"/>
      <c r="GR10" s="275"/>
      <c r="GT10" s="275"/>
      <c r="GV10" s="275"/>
      <c r="GX10" s="275"/>
      <c r="GZ10" s="275"/>
      <c r="HB10" s="275"/>
      <c r="HD10" s="275"/>
      <c r="HF10" s="275"/>
      <c r="HH10" s="275"/>
      <c r="HJ10" s="275"/>
      <c r="HL10" s="275"/>
      <c r="HN10" s="275"/>
      <c r="HP10" s="275"/>
      <c r="HR10" s="275"/>
      <c r="HT10" s="275"/>
      <c r="HV10" s="275"/>
      <c r="HX10" s="275"/>
      <c r="HZ10" s="275"/>
      <c r="IB10" s="275"/>
      <c r="ID10" s="275"/>
      <c r="IF10" s="275"/>
      <c r="IH10" s="275"/>
      <c r="IJ10" s="275"/>
      <c r="IL10" s="275"/>
      <c r="IN10" s="260"/>
      <c r="IO10" s="260"/>
      <c r="IP10" s="260"/>
      <c r="IQ10" s="260"/>
      <c r="IR10" s="260"/>
      <c r="IS10" s="260"/>
      <c r="IT10" s="260"/>
      <c r="IU10" s="260"/>
      <c r="IV10" s="260"/>
    </row>
    <row r="11" spans="1:256" s="284" customFormat="1" ht="12.75">
      <c r="A11" s="281">
        <f>+B11*C11/100</f>
        <v>0</v>
      </c>
      <c r="B11" s="95">
        <v>3</v>
      </c>
      <c r="C11" s="282">
        <f>SUM(I11:IO11)/$F$2/B11*100</f>
        <v>0</v>
      </c>
      <c r="D11" s="78" t="s">
        <v>103</v>
      </c>
      <c r="E11" s="272"/>
      <c r="F11" s="283">
        <f>+'Quest.di gruppo omogeneo'!G24</f>
        <v>1.5</v>
      </c>
      <c r="G11" s="272"/>
      <c r="H11" s="68"/>
      <c r="J11" s="275"/>
      <c r="L11" s="275"/>
      <c r="N11" s="275"/>
      <c r="P11" s="275"/>
      <c r="R11" s="275"/>
      <c r="T11" s="275"/>
      <c r="V11" s="275"/>
      <c r="X11" s="275"/>
      <c r="Z11" s="275"/>
      <c r="AB11" s="275"/>
      <c r="AD11" s="275"/>
      <c r="AF11" s="275"/>
      <c r="AH11" s="275"/>
      <c r="AJ11" s="275"/>
      <c r="AL11" s="275"/>
      <c r="AN11" s="275"/>
      <c r="AP11" s="275"/>
      <c r="AR11" s="275"/>
      <c r="AT11" s="275"/>
      <c r="AV11" s="275"/>
      <c r="AX11" s="275"/>
      <c r="AZ11" s="275"/>
      <c r="BB11" s="275"/>
      <c r="BD11" s="275"/>
      <c r="BF11" s="275"/>
      <c r="BH11" s="275"/>
      <c r="BJ11" s="275"/>
      <c r="BL11" s="275"/>
      <c r="BN11" s="275"/>
      <c r="BP11" s="275"/>
      <c r="BR11" s="275"/>
      <c r="BT11" s="275"/>
      <c r="BV11" s="275"/>
      <c r="BX11" s="275"/>
      <c r="BZ11" s="275"/>
      <c r="CB11" s="275"/>
      <c r="CD11" s="275"/>
      <c r="CF11" s="275"/>
      <c r="CH11" s="275"/>
      <c r="CJ11" s="275"/>
      <c r="CL11" s="275"/>
      <c r="CN11" s="275"/>
      <c r="CP11" s="275"/>
      <c r="CR11" s="275"/>
      <c r="CT11" s="275"/>
      <c r="CV11" s="275"/>
      <c r="CX11" s="275"/>
      <c r="CZ11" s="275"/>
      <c r="DB11" s="275"/>
      <c r="DD11" s="275"/>
      <c r="DF11" s="275"/>
      <c r="DH11" s="275"/>
      <c r="DJ11" s="275"/>
      <c r="DL11" s="275"/>
      <c r="DN11" s="275"/>
      <c r="DP11" s="275"/>
      <c r="DR11" s="275"/>
      <c r="DT11" s="275"/>
      <c r="DV11" s="275"/>
      <c r="DX11" s="275"/>
      <c r="DZ11" s="275"/>
      <c r="EB11" s="275"/>
      <c r="ED11" s="275"/>
      <c r="EF11" s="275"/>
      <c r="EH11" s="275"/>
      <c r="EJ11" s="275"/>
      <c r="EL11" s="275"/>
      <c r="EN11" s="275"/>
      <c r="EP11" s="275"/>
      <c r="ER11" s="275"/>
      <c r="ET11" s="275"/>
      <c r="EV11" s="275"/>
      <c r="EX11" s="275"/>
      <c r="EZ11" s="275"/>
      <c r="FB11" s="275"/>
      <c r="FD11" s="275"/>
      <c r="FF11" s="275"/>
      <c r="FH11" s="275"/>
      <c r="FJ11" s="275"/>
      <c r="FL11" s="275"/>
      <c r="FN11" s="275"/>
      <c r="FP11" s="275"/>
      <c r="FR11" s="275"/>
      <c r="FT11" s="275"/>
      <c r="FV11" s="275"/>
      <c r="FX11" s="275"/>
      <c r="FZ11" s="275"/>
      <c r="GB11" s="275"/>
      <c r="GD11" s="275"/>
      <c r="GF11" s="275"/>
      <c r="GH11" s="275"/>
      <c r="GJ11" s="275"/>
      <c r="GL11" s="275"/>
      <c r="GN11" s="275"/>
      <c r="GP11" s="275"/>
      <c r="GR11" s="275"/>
      <c r="GT11" s="275"/>
      <c r="GV11" s="275"/>
      <c r="GX11" s="275"/>
      <c r="GZ11" s="275"/>
      <c r="HB11" s="275"/>
      <c r="HD11" s="275"/>
      <c r="HF11" s="275"/>
      <c r="HH11" s="275"/>
      <c r="HJ11" s="275"/>
      <c r="HL11" s="275"/>
      <c r="HN11" s="275"/>
      <c r="HP11" s="275"/>
      <c r="HR11" s="275"/>
      <c r="HT11" s="275"/>
      <c r="HV11" s="275"/>
      <c r="HX11" s="275"/>
      <c r="HZ11" s="275"/>
      <c r="IB11" s="275"/>
      <c r="ID11" s="275"/>
      <c r="IF11" s="275"/>
      <c r="IH11" s="275"/>
      <c r="IJ11" s="275"/>
      <c r="IL11" s="275"/>
      <c r="IN11" s="260"/>
      <c r="IO11" s="260"/>
      <c r="IP11" s="260"/>
      <c r="IQ11" s="260"/>
      <c r="IR11" s="260"/>
      <c r="IS11" s="260"/>
      <c r="IT11" s="260"/>
      <c r="IU11" s="260"/>
      <c r="IV11" s="260"/>
    </row>
    <row r="12" spans="1:256" s="280" customFormat="1" ht="3" customHeight="1">
      <c r="A12" s="278"/>
      <c r="B12" s="73"/>
      <c r="C12" s="278"/>
      <c r="D12" s="73"/>
      <c r="E12" s="272"/>
      <c r="F12" s="279"/>
      <c r="G12" s="272"/>
      <c r="H12" s="68"/>
      <c r="J12" s="275"/>
      <c r="L12" s="275"/>
      <c r="N12" s="275"/>
      <c r="P12" s="275"/>
      <c r="R12" s="275"/>
      <c r="T12" s="275"/>
      <c r="V12" s="275"/>
      <c r="X12" s="275"/>
      <c r="Z12" s="275"/>
      <c r="AB12" s="275"/>
      <c r="AD12" s="275"/>
      <c r="AF12" s="275"/>
      <c r="AH12" s="275"/>
      <c r="AJ12" s="275"/>
      <c r="AL12" s="275"/>
      <c r="AN12" s="275"/>
      <c r="AP12" s="275"/>
      <c r="AR12" s="275"/>
      <c r="AT12" s="275"/>
      <c r="AV12" s="275"/>
      <c r="AX12" s="275"/>
      <c r="AZ12" s="275"/>
      <c r="BB12" s="275"/>
      <c r="BD12" s="275"/>
      <c r="BF12" s="275"/>
      <c r="BH12" s="275"/>
      <c r="BJ12" s="275"/>
      <c r="BL12" s="275"/>
      <c r="BN12" s="275"/>
      <c r="BP12" s="275"/>
      <c r="BR12" s="275"/>
      <c r="BT12" s="275"/>
      <c r="BV12" s="275"/>
      <c r="BX12" s="275"/>
      <c r="BZ12" s="275"/>
      <c r="CB12" s="275"/>
      <c r="CD12" s="275"/>
      <c r="CF12" s="275"/>
      <c r="CH12" s="275"/>
      <c r="CJ12" s="275"/>
      <c r="CL12" s="275"/>
      <c r="CN12" s="275"/>
      <c r="CP12" s="275"/>
      <c r="CR12" s="275"/>
      <c r="CT12" s="275"/>
      <c r="CV12" s="275"/>
      <c r="CX12" s="275"/>
      <c r="CZ12" s="275"/>
      <c r="DB12" s="275"/>
      <c r="DD12" s="275"/>
      <c r="DF12" s="275"/>
      <c r="DH12" s="275"/>
      <c r="DJ12" s="275"/>
      <c r="DL12" s="275"/>
      <c r="DN12" s="275"/>
      <c r="DP12" s="275"/>
      <c r="DR12" s="275"/>
      <c r="DT12" s="275"/>
      <c r="DV12" s="275"/>
      <c r="DX12" s="275"/>
      <c r="DZ12" s="275"/>
      <c r="EB12" s="275"/>
      <c r="ED12" s="275"/>
      <c r="EF12" s="275"/>
      <c r="EH12" s="275"/>
      <c r="EJ12" s="275"/>
      <c r="EL12" s="275"/>
      <c r="EN12" s="275"/>
      <c r="EP12" s="275"/>
      <c r="ER12" s="275"/>
      <c r="ET12" s="275"/>
      <c r="EV12" s="275"/>
      <c r="EX12" s="275"/>
      <c r="EZ12" s="275"/>
      <c r="FB12" s="275"/>
      <c r="FD12" s="275"/>
      <c r="FF12" s="275"/>
      <c r="FH12" s="275"/>
      <c r="FJ12" s="275"/>
      <c r="FL12" s="275"/>
      <c r="FN12" s="275"/>
      <c r="FP12" s="275"/>
      <c r="FR12" s="275"/>
      <c r="FT12" s="275"/>
      <c r="FV12" s="275"/>
      <c r="FX12" s="275"/>
      <c r="FZ12" s="275"/>
      <c r="GB12" s="275"/>
      <c r="GD12" s="275"/>
      <c r="GF12" s="275"/>
      <c r="GH12" s="275"/>
      <c r="GJ12" s="275"/>
      <c r="GL12" s="275"/>
      <c r="GN12" s="275"/>
      <c r="GP12" s="275"/>
      <c r="GR12" s="275"/>
      <c r="GT12" s="275"/>
      <c r="GV12" s="275"/>
      <c r="GX12" s="275"/>
      <c r="GZ12" s="275"/>
      <c r="HB12" s="275"/>
      <c r="HD12" s="275"/>
      <c r="HF12" s="275"/>
      <c r="HH12" s="275"/>
      <c r="HJ12" s="275"/>
      <c r="HL12" s="275"/>
      <c r="HN12" s="275"/>
      <c r="HP12" s="275"/>
      <c r="HR12" s="275"/>
      <c r="HT12" s="275"/>
      <c r="HV12" s="275"/>
      <c r="HX12" s="275"/>
      <c r="HZ12" s="275"/>
      <c r="IB12" s="275"/>
      <c r="ID12" s="275"/>
      <c r="IF12" s="275"/>
      <c r="IH12" s="275"/>
      <c r="IJ12" s="275"/>
      <c r="IL12" s="275"/>
      <c r="IN12" s="260"/>
      <c r="IO12" s="260"/>
      <c r="IP12" s="260"/>
      <c r="IQ12" s="260"/>
      <c r="IR12" s="260"/>
      <c r="IS12" s="260"/>
      <c r="IT12" s="260"/>
      <c r="IU12" s="260"/>
      <c r="IV12" s="260"/>
    </row>
    <row r="13" spans="1:256" s="286" customFormat="1" ht="12.75">
      <c r="A13" s="276">
        <f>SUM(A15:A37)</f>
        <v>0</v>
      </c>
      <c r="B13" s="276">
        <f>SUM(B15:B37)</f>
      </c>
      <c r="C13" s="277">
        <f>+A13/B13*100</f>
        <v>0</v>
      </c>
      <c r="D13" s="66" t="s">
        <v>104</v>
      </c>
      <c r="E13" s="272"/>
      <c r="F13" s="285"/>
      <c r="G13" s="272"/>
      <c r="H13" s="68"/>
      <c r="J13" s="275"/>
      <c r="L13" s="275"/>
      <c r="N13" s="275"/>
      <c r="P13" s="275"/>
      <c r="R13" s="275"/>
      <c r="T13" s="275"/>
      <c r="V13" s="275"/>
      <c r="X13" s="275"/>
      <c r="Z13" s="275"/>
      <c r="AB13" s="275"/>
      <c r="AD13" s="275"/>
      <c r="AF13" s="275"/>
      <c r="AH13" s="275"/>
      <c r="AJ13" s="275"/>
      <c r="AL13" s="275"/>
      <c r="AN13" s="275"/>
      <c r="AP13" s="275"/>
      <c r="AR13" s="275"/>
      <c r="AT13" s="275"/>
      <c r="AV13" s="275"/>
      <c r="AX13" s="275"/>
      <c r="AZ13" s="275"/>
      <c r="BB13" s="275"/>
      <c r="BD13" s="275"/>
      <c r="BF13" s="275"/>
      <c r="BH13" s="275"/>
      <c r="BJ13" s="275"/>
      <c r="BL13" s="275"/>
      <c r="BN13" s="275"/>
      <c r="BP13" s="275"/>
      <c r="BR13" s="275"/>
      <c r="BT13" s="275"/>
      <c r="BV13" s="275"/>
      <c r="BX13" s="275"/>
      <c r="BZ13" s="275"/>
      <c r="CB13" s="275"/>
      <c r="CD13" s="275"/>
      <c r="CF13" s="275"/>
      <c r="CH13" s="275"/>
      <c r="CJ13" s="275"/>
      <c r="CL13" s="275"/>
      <c r="CN13" s="275"/>
      <c r="CP13" s="275"/>
      <c r="CR13" s="275"/>
      <c r="CT13" s="275"/>
      <c r="CV13" s="275"/>
      <c r="CX13" s="275"/>
      <c r="CZ13" s="275"/>
      <c r="DB13" s="275"/>
      <c r="DD13" s="275"/>
      <c r="DF13" s="275"/>
      <c r="DH13" s="275"/>
      <c r="DJ13" s="275"/>
      <c r="DL13" s="275"/>
      <c r="DN13" s="275"/>
      <c r="DP13" s="275"/>
      <c r="DR13" s="275"/>
      <c r="DT13" s="275"/>
      <c r="DV13" s="275"/>
      <c r="DX13" s="275"/>
      <c r="DZ13" s="275"/>
      <c r="EB13" s="275"/>
      <c r="ED13" s="275"/>
      <c r="EF13" s="275"/>
      <c r="EH13" s="275"/>
      <c r="EJ13" s="275"/>
      <c r="EL13" s="275"/>
      <c r="EN13" s="275"/>
      <c r="EP13" s="275"/>
      <c r="ER13" s="275"/>
      <c r="ET13" s="275"/>
      <c r="EV13" s="275"/>
      <c r="EX13" s="275"/>
      <c r="EZ13" s="275"/>
      <c r="FB13" s="275"/>
      <c r="FD13" s="275"/>
      <c r="FF13" s="275"/>
      <c r="FH13" s="275"/>
      <c r="FJ13" s="275"/>
      <c r="FL13" s="275"/>
      <c r="FN13" s="275"/>
      <c r="FP13" s="275"/>
      <c r="FR13" s="275"/>
      <c r="FT13" s="275"/>
      <c r="FV13" s="275"/>
      <c r="FX13" s="275"/>
      <c r="FZ13" s="275"/>
      <c r="GB13" s="275"/>
      <c r="GD13" s="275"/>
      <c r="GF13" s="275"/>
      <c r="GH13" s="275"/>
      <c r="GJ13" s="275"/>
      <c r="GL13" s="275"/>
      <c r="GN13" s="275"/>
      <c r="GP13" s="275"/>
      <c r="GR13" s="275"/>
      <c r="GT13" s="275"/>
      <c r="GV13" s="275"/>
      <c r="GX13" s="275"/>
      <c r="GZ13" s="275"/>
      <c r="HB13" s="275"/>
      <c r="HD13" s="275"/>
      <c r="HF13" s="275"/>
      <c r="HH13" s="275"/>
      <c r="HJ13" s="275"/>
      <c r="HL13" s="275"/>
      <c r="HN13" s="275"/>
      <c r="HP13" s="275"/>
      <c r="HR13" s="275"/>
      <c r="HT13" s="275"/>
      <c r="HV13" s="275"/>
      <c r="HX13" s="275"/>
      <c r="HZ13" s="275"/>
      <c r="IB13" s="275"/>
      <c r="ID13" s="275"/>
      <c r="IF13" s="275"/>
      <c r="IH13" s="275"/>
      <c r="IJ13" s="275"/>
      <c r="IL13" s="275"/>
      <c r="IN13" s="260"/>
      <c r="IO13" s="260"/>
      <c r="IP13" s="260"/>
      <c r="IQ13" s="260"/>
      <c r="IR13" s="260"/>
      <c r="IS13" s="260"/>
      <c r="IT13" s="260"/>
      <c r="IU13" s="260"/>
      <c r="IV13" s="260"/>
    </row>
    <row r="14" spans="1:256" s="280" customFormat="1" ht="3" customHeight="1">
      <c r="A14" s="278"/>
      <c r="B14" s="73"/>
      <c r="C14" s="278"/>
      <c r="D14" s="73"/>
      <c r="E14" s="272"/>
      <c r="F14" s="279"/>
      <c r="G14" s="272"/>
      <c r="H14" s="68"/>
      <c r="J14" s="275"/>
      <c r="L14" s="275"/>
      <c r="N14" s="275"/>
      <c r="P14" s="275"/>
      <c r="R14" s="275"/>
      <c r="T14" s="275"/>
      <c r="V14" s="275"/>
      <c r="X14" s="275"/>
      <c r="Z14" s="275"/>
      <c r="AB14" s="275"/>
      <c r="AD14" s="275"/>
      <c r="AF14" s="275"/>
      <c r="AH14" s="275"/>
      <c r="AJ14" s="275"/>
      <c r="AL14" s="275"/>
      <c r="AN14" s="275"/>
      <c r="AP14" s="275"/>
      <c r="AR14" s="275"/>
      <c r="AT14" s="275"/>
      <c r="AV14" s="275"/>
      <c r="AX14" s="275"/>
      <c r="AZ14" s="275"/>
      <c r="BB14" s="275"/>
      <c r="BD14" s="275"/>
      <c r="BF14" s="275"/>
      <c r="BH14" s="275"/>
      <c r="BJ14" s="275"/>
      <c r="BL14" s="275"/>
      <c r="BN14" s="275"/>
      <c r="BP14" s="275"/>
      <c r="BR14" s="275"/>
      <c r="BT14" s="275"/>
      <c r="BV14" s="275"/>
      <c r="BX14" s="275"/>
      <c r="BZ14" s="275"/>
      <c r="CB14" s="275"/>
      <c r="CD14" s="275"/>
      <c r="CF14" s="275"/>
      <c r="CH14" s="275"/>
      <c r="CJ14" s="275"/>
      <c r="CL14" s="275"/>
      <c r="CN14" s="275"/>
      <c r="CP14" s="275"/>
      <c r="CR14" s="275"/>
      <c r="CT14" s="275"/>
      <c r="CV14" s="275"/>
      <c r="CX14" s="275"/>
      <c r="CZ14" s="275"/>
      <c r="DB14" s="275"/>
      <c r="DD14" s="275"/>
      <c r="DF14" s="275"/>
      <c r="DH14" s="275"/>
      <c r="DJ14" s="275"/>
      <c r="DL14" s="275"/>
      <c r="DN14" s="275"/>
      <c r="DP14" s="275"/>
      <c r="DR14" s="275"/>
      <c r="DT14" s="275"/>
      <c r="DV14" s="275"/>
      <c r="DX14" s="275"/>
      <c r="DZ14" s="275"/>
      <c r="EB14" s="275"/>
      <c r="ED14" s="275"/>
      <c r="EF14" s="275"/>
      <c r="EH14" s="275"/>
      <c r="EJ14" s="275"/>
      <c r="EL14" s="275"/>
      <c r="EN14" s="275"/>
      <c r="EP14" s="275"/>
      <c r="ER14" s="275"/>
      <c r="ET14" s="275"/>
      <c r="EV14" s="275"/>
      <c r="EX14" s="275"/>
      <c r="EZ14" s="275"/>
      <c r="FB14" s="275"/>
      <c r="FD14" s="275"/>
      <c r="FF14" s="275"/>
      <c r="FH14" s="275"/>
      <c r="FJ14" s="275"/>
      <c r="FL14" s="275"/>
      <c r="FN14" s="275"/>
      <c r="FP14" s="275"/>
      <c r="FR14" s="275"/>
      <c r="FT14" s="275"/>
      <c r="FV14" s="275"/>
      <c r="FX14" s="275"/>
      <c r="FZ14" s="275"/>
      <c r="GB14" s="275"/>
      <c r="GD14" s="275"/>
      <c r="GF14" s="275"/>
      <c r="GH14" s="275"/>
      <c r="GJ14" s="275"/>
      <c r="GL14" s="275"/>
      <c r="GN14" s="275"/>
      <c r="GP14" s="275"/>
      <c r="GR14" s="275"/>
      <c r="GT14" s="275"/>
      <c r="GV14" s="275"/>
      <c r="GX14" s="275"/>
      <c r="GZ14" s="275"/>
      <c r="HB14" s="275"/>
      <c r="HD14" s="275"/>
      <c r="HF14" s="275"/>
      <c r="HH14" s="275"/>
      <c r="HJ14" s="275"/>
      <c r="HL14" s="275"/>
      <c r="HN14" s="275"/>
      <c r="HP14" s="275"/>
      <c r="HR14" s="275"/>
      <c r="HT14" s="275"/>
      <c r="HV14" s="275"/>
      <c r="HX14" s="275"/>
      <c r="HZ14" s="275"/>
      <c r="IB14" s="275"/>
      <c r="ID14" s="275"/>
      <c r="IF14" s="275"/>
      <c r="IH14" s="275"/>
      <c r="IJ14" s="275"/>
      <c r="IL14" s="275"/>
      <c r="IN14" s="260"/>
      <c r="IO14" s="260"/>
      <c r="IP14" s="260"/>
      <c r="IQ14" s="260"/>
      <c r="IR14" s="260"/>
      <c r="IS14" s="260"/>
      <c r="IT14" s="260"/>
      <c r="IU14" s="260"/>
      <c r="IV14" s="260"/>
    </row>
    <row r="15" spans="1:256" s="284" customFormat="1" ht="12.75">
      <c r="A15" s="281">
        <f>+B15*C15/100</f>
        <v>0</v>
      </c>
      <c r="B15" s="93">
        <v>0.5</v>
      </c>
      <c r="C15" s="282">
        <f>SUM(I15:IO15)/$F$2/B15*100</f>
        <v>0</v>
      </c>
      <c r="D15" s="78" t="s">
        <v>105</v>
      </c>
      <c r="E15" s="272"/>
      <c r="F15" s="283">
        <f>+'Quest.di gruppo omogeneo'!G28</f>
        <v>0.25</v>
      </c>
      <c r="G15" s="272"/>
      <c r="H15" s="68"/>
      <c r="J15" s="275"/>
      <c r="L15" s="275"/>
      <c r="N15" s="275"/>
      <c r="P15" s="275"/>
      <c r="R15" s="275"/>
      <c r="T15" s="275"/>
      <c r="V15" s="275"/>
      <c r="X15" s="275"/>
      <c r="Z15" s="275"/>
      <c r="AB15" s="275"/>
      <c r="AD15" s="275"/>
      <c r="AF15" s="275"/>
      <c r="AH15" s="275"/>
      <c r="AJ15" s="275"/>
      <c r="AL15" s="275"/>
      <c r="AN15" s="275"/>
      <c r="AP15" s="275"/>
      <c r="AR15" s="275"/>
      <c r="AT15" s="275"/>
      <c r="AV15" s="275"/>
      <c r="AX15" s="275"/>
      <c r="AZ15" s="275"/>
      <c r="BB15" s="275"/>
      <c r="BD15" s="275"/>
      <c r="BF15" s="275"/>
      <c r="BH15" s="275"/>
      <c r="BJ15" s="275"/>
      <c r="BL15" s="275"/>
      <c r="BN15" s="275"/>
      <c r="BP15" s="275"/>
      <c r="BR15" s="275"/>
      <c r="BT15" s="275"/>
      <c r="BV15" s="275"/>
      <c r="BX15" s="275"/>
      <c r="BZ15" s="275"/>
      <c r="CB15" s="275"/>
      <c r="CD15" s="275"/>
      <c r="CF15" s="275"/>
      <c r="CH15" s="275"/>
      <c r="CJ15" s="275"/>
      <c r="CL15" s="275"/>
      <c r="CN15" s="275"/>
      <c r="CP15" s="275"/>
      <c r="CR15" s="275"/>
      <c r="CT15" s="275"/>
      <c r="CV15" s="275"/>
      <c r="CX15" s="275"/>
      <c r="CZ15" s="275"/>
      <c r="DB15" s="275"/>
      <c r="DD15" s="275"/>
      <c r="DF15" s="275"/>
      <c r="DH15" s="275"/>
      <c r="DJ15" s="275"/>
      <c r="DL15" s="275"/>
      <c r="DN15" s="275"/>
      <c r="DP15" s="275"/>
      <c r="DR15" s="275"/>
      <c r="DT15" s="275"/>
      <c r="DV15" s="275"/>
      <c r="DX15" s="275"/>
      <c r="DZ15" s="275"/>
      <c r="EB15" s="275"/>
      <c r="ED15" s="275"/>
      <c r="EF15" s="275"/>
      <c r="EH15" s="275"/>
      <c r="EJ15" s="275"/>
      <c r="EL15" s="275"/>
      <c r="EN15" s="275"/>
      <c r="EP15" s="275"/>
      <c r="ER15" s="275"/>
      <c r="ET15" s="275"/>
      <c r="EV15" s="275"/>
      <c r="EX15" s="275"/>
      <c r="EZ15" s="275"/>
      <c r="FB15" s="275"/>
      <c r="FD15" s="275"/>
      <c r="FF15" s="275"/>
      <c r="FH15" s="275"/>
      <c r="FJ15" s="275"/>
      <c r="FL15" s="275"/>
      <c r="FN15" s="275"/>
      <c r="FP15" s="275"/>
      <c r="FR15" s="275"/>
      <c r="FT15" s="275"/>
      <c r="FV15" s="275"/>
      <c r="FX15" s="275"/>
      <c r="FZ15" s="275"/>
      <c r="GB15" s="275"/>
      <c r="GD15" s="275"/>
      <c r="GF15" s="275"/>
      <c r="GH15" s="275"/>
      <c r="GJ15" s="275"/>
      <c r="GL15" s="275"/>
      <c r="GN15" s="275"/>
      <c r="GP15" s="275"/>
      <c r="GR15" s="275"/>
      <c r="GT15" s="275"/>
      <c r="GV15" s="275"/>
      <c r="GX15" s="275"/>
      <c r="GZ15" s="275"/>
      <c r="HB15" s="275"/>
      <c r="HD15" s="275"/>
      <c r="HF15" s="275"/>
      <c r="HH15" s="275"/>
      <c r="HJ15" s="275"/>
      <c r="HL15" s="275"/>
      <c r="HN15" s="275"/>
      <c r="HP15" s="275"/>
      <c r="HR15" s="275"/>
      <c r="HT15" s="275"/>
      <c r="HV15" s="275"/>
      <c r="HX15" s="275"/>
      <c r="HZ15" s="275"/>
      <c r="IB15" s="275"/>
      <c r="ID15" s="275"/>
      <c r="IF15" s="275"/>
      <c r="IH15" s="275"/>
      <c r="IJ15" s="275"/>
      <c r="IL15" s="275"/>
      <c r="IN15" s="260"/>
      <c r="IO15" s="260"/>
      <c r="IP15" s="260"/>
      <c r="IQ15" s="260"/>
      <c r="IR15" s="260"/>
      <c r="IS15" s="260"/>
      <c r="IT15" s="260"/>
      <c r="IU15" s="260"/>
      <c r="IV15" s="260"/>
    </row>
    <row r="16" spans="1:256" s="280" customFormat="1" ht="3" customHeight="1">
      <c r="A16" s="278"/>
      <c r="B16" s="73"/>
      <c r="C16" s="278"/>
      <c r="D16" s="73"/>
      <c r="E16" s="272"/>
      <c r="F16" s="279"/>
      <c r="G16" s="272"/>
      <c r="H16" s="68"/>
      <c r="J16" s="275"/>
      <c r="L16" s="275"/>
      <c r="N16" s="275"/>
      <c r="P16" s="275"/>
      <c r="R16" s="275"/>
      <c r="T16" s="275"/>
      <c r="V16" s="275"/>
      <c r="X16" s="275"/>
      <c r="Z16" s="275"/>
      <c r="AB16" s="275"/>
      <c r="AD16" s="275"/>
      <c r="AF16" s="275"/>
      <c r="AH16" s="275"/>
      <c r="AJ16" s="275"/>
      <c r="AL16" s="275"/>
      <c r="AN16" s="275"/>
      <c r="AP16" s="275"/>
      <c r="AR16" s="275"/>
      <c r="AT16" s="275"/>
      <c r="AV16" s="275"/>
      <c r="AX16" s="275"/>
      <c r="AZ16" s="275"/>
      <c r="BB16" s="275"/>
      <c r="BD16" s="275"/>
      <c r="BF16" s="275"/>
      <c r="BH16" s="275"/>
      <c r="BJ16" s="275"/>
      <c r="BL16" s="275"/>
      <c r="BN16" s="275"/>
      <c r="BP16" s="275"/>
      <c r="BR16" s="275"/>
      <c r="BT16" s="275"/>
      <c r="BV16" s="275"/>
      <c r="BX16" s="275"/>
      <c r="BZ16" s="275"/>
      <c r="CB16" s="275"/>
      <c r="CD16" s="275"/>
      <c r="CF16" s="275"/>
      <c r="CH16" s="275"/>
      <c r="CJ16" s="275"/>
      <c r="CL16" s="275"/>
      <c r="CN16" s="275"/>
      <c r="CP16" s="275"/>
      <c r="CR16" s="275"/>
      <c r="CT16" s="275"/>
      <c r="CV16" s="275"/>
      <c r="CX16" s="275"/>
      <c r="CZ16" s="275"/>
      <c r="DB16" s="275"/>
      <c r="DD16" s="275"/>
      <c r="DF16" s="275"/>
      <c r="DH16" s="275"/>
      <c r="DJ16" s="275"/>
      <c r="DL16" s="275"/>
      <c r="DN16" s="275"/>
      <c r="DP16" s="275"/>
      <c r="DR16" s="275"/>
      <c r="DT16" s="275"/>
      <c r="DV16" s="275"/>
      <c r="DX16" s="275"/>
      <c r="DZ16" s="275"/>
      <c r="EB16" s="275"/>
      <c r="ED16" s="275"/>
      <c r="EF16" s="275"/>
      <c r="EH16" s="275"/>
      <c r="EJ16" s="275"/>
      <c r="EL16" s="275"/>
      <c r="EN16" s="275"/>
      <c r="EP16" s="275"/>
      <c r="ER16" s="275"/>
      <c r="ET16" s="275"/>
      <c r="EV16" s="275"/>
      <c r="EX16" s="275"/>
      <c r="EZ16" s="275"/>
      <c r="FB16" s="275"/>
      <c r="FD16" s="275"/>
      <c r="FF16" s="275"/>
      <c r="FH16" s="275"/>
      <c r="FJ16" s="275"/>
      <c r="FL16" s="275"/>
      <c r="FN16" s="275"/>
      <c r="FP16" s="275"/>
      <c r="FR16" s="275"/>
      <c r="FT16" s="275"/>
      <c r="FV16" s="275"/>
      <c r="FX16" s="275"/>
      <c r="FZ16" s="275"/>
      <c r="GB16" s="275"/>
      <c r="GD16" s="275"/>
      <c r="GF16" s="275"/>
      <c r="GH16" s="275"/>
      <c r="GJ16" s="275"/>
      <c r="GL16" s="275"/>
      <c r="GN16" s="275"/>
      <c r="GP16" s="275"/>
      <c r="GR16" s="275"/>
      <c r="GT16" s="275"/>
      <c r="GV16" s="275"/>
      <c r="GX16" s="275"/>
      <c r="GZ16" s="275"/>
      <c r="HB16" s="275"/>
      <c r="HD16" s="275"/>
      <c r="HF16" s="275"/>
      <c r="HH16" s="275"/>
      <c r="HJ16" s="275"/>
      <c r="HL16" s="275"/>
      <c r="HN16" s="275"/>
      <c r="HP16" s="275"/>
      <c r="HR16" s="275"/>
      <c r="HT16" s="275"/>
      <c r="HV16" s="275"/>
      <c r="HX16" s="275"/>
      <c r="HZ16" s="275"/>
      <c r="IB16" s="275"/>
      <c r="ID16" s="275"/>
      <c r="IF16" s="275"/>
      <c r="IH16" s="275"/>
      <c r="IJ16" s="275"/>
      <c r="IL16" s="275"/>
      <c r="IN16" s="260"/>
      <c r="IO16" s="260"/>
      <c r="IP16" s="260"/>
      <c r="IQ16" s="260"/>
      <c r="IR16" s="260"/>
      <c r="IS16" s="260"/>
      <c r="IT16" s="260"/>
      <c r="IU16" s="260"/>
      <c r="IV16" s="260"/>
    </row>
    <row r="17" spans="1:256" s="284" customFormat="1" ht="12.75">
      <c r="A17" s="281">
        <f>+B17*C17/100</f>
        <v>0</v>
      </c>
      <c r="B17" s="93">
        <v>0.5</v>
      </c>
      <c r="C17" s="282">
        <f>SUM(I17:IO17)/$F$2/B17*100</f>
        <v>0</v>
      </c>
      <c r="D17" s="98" t="s">
        <v>106</v>
      </c>
      <c r="E17" s="272"/>
      <c r="F17" s="283">
        <f>+'Quest.di gruppo omogeneo'!G30</f>
        <v>0.25</v>
      </c>
      <c r="G17" s="272"/>
      <c r="H17" s="68"/>
      <c r="J17" s="275"/>
      <c r="L17" s="275"/>
      <c r="N17" s="275"/>
      <c r="P17" s="275"/>
      <c r="R17" s="275"/>
      <c r="T17" s="275"/>
      <c r="V17" s="275"/>
      <c r="X17" s="275"/>
      <c r="Z17" s="275"/>
      <c r="AB17" s="275"/>
      <c r="AD17" s="275"/>
      <c r="AF17" s="275"/>
      <c r="AH17" s="275"/>
      <c r="AJ17" s="275"/>
      <c r="AL17" s="275"/>
      <c r="AN17" s="275"/>
      <c r="AP17" s="275"/>
      <c r="AR17" s="275"/>
      <c r="AT17" s="275"/>
      <c r="AV17" s="275"/>
      <c r="AX17" s="275"/>
      <c r="AZ17" s="275"/>
      <c r="BB17" s="275"/>
      <c r="BD17" s="275"/>
      <c r="BF17" s="275"/>
      <c r="BH17" s="275"/>
      <c r="BJ17" s="275"/>
      <c r="BL17" s="275"/>
      <c r="BN17" s="275"/>
      <c r="BP17" s="275"/>
      <c r="BR17" s="275"/>
      <c r="BT17" s="275"/>
      <c r="BV17" s="275"/>
      <c r="BX17" s="275"/>
      <c r="BZ17" s="275"/>
      <c r="CB17" s="275"/>
      <c r="CD17" s="275"/>
      <c r="CF17" s="275"/>
      <c r="CH17" s="275"/>
      <c r="CJ17" s="275"/>
      <c r="CL17" s="275"/>
      <c r="CN17" s="275"/>
      <c r="CP17" s="275"/>
      <c r="CR17" s="275"/>
      <c r="CT17" s="275"/>
      <c r="CV17" s="275"/>
      <c r="CX17" s="275"/>
      <c r="CZ17" s="275"/>
      <c r="DB17" s="275"/>
      <c r="DD17" s="275"/>
      <c r="DF17" s="275"/>
      <c r="DH17" s="275"/>
      <c r="DJ17" s="275"/>
      <c r="DL17" s="275"/>
      <c r="DN17" s="275"/>
      <c r="DP17" s="275"/>
      <c r="DR17" s="275"/>
      <c r="DT17" s="275"/>
      <c r="DV17" s="275"/>
      <c r="DX17" s="275"/>
      <c r="DZ17" s="275"/>
      <c r="EB17" s="275"/>
      <c r="ED17" s="275"/>
      <c r="EF17" s="275"/>
      <c r="EH17" s="275"/>
      <c r="EJ17" s="275"/>
      <c r="EL17" s="275"/>
      <c r="EN17" s="275"/>
      <c r="EP17" s="275"/>
      <c r="ER17" s="275"/>
      <c r="ET17" s="275"/>
      <c r="EV17" s="275"/>
      <c r="EX17" s="275"/>
      <c r="EZ17" s="275"/>
      <c r="FB17" s="275"/>
      <c r="FD17" s="275"/>
      <c r="FF17" s="275"/>
      <c r="FH17" s="275"/>
      <c r="FJ17" s="275"/>
      <c r="FL17" s="275"/>
      <c r="FN17" s="275"/>
      <c r="FP17" s="275"/>
      <c r="FR17" s="275"/>
      <c r="FT17" s="275"/>
      <c r="FV17" s="275"/>
      <c r="FX17" s="275"/>
      <c r="FZ17" s="275"/>
      <c r="GB17" s="275"/>
      <c r="GD17" s="275"/>
      <c r="GF17" s="275"/>
      <c r="GH17" s="275"/>
      <c r="GJ17" s="275"/>
      <c r="GL17" s="275"/>
      <c r="GN17" s="275"/>
      <c r="GP17" s="275"/>
      <c r="GR17" s="275"/>
      <c r="GT17" s="275"/>
      <c r="GV17" s="275"/>
      <c r="GX17" s="275"/>
      <c r="GZ17" s="275"/>
      <c r="HB17" s="275"/>
      <c r="HD17" s="275"/>
      <c r="HF17" s="275"/>
      <c r="HH17" s="275"/>
      <c r="HJ17" s="275"/>
      <c r="HL17" s="275"/>
      <c r="HN17" s="275"/>
      <c r="HP17" s="275"/>
      <c r="HR17" s="275"/>
      <c r="HT17" s="275"/>
      <c r="HV17" s="275"/>
      <c r="HX17" s="275"/>
      <c r="HZ17" s="275"/>
      <c r="IB17" s="275"/>
      <c r="ID17" s="275"/>
      <c r="IF17" s="275"/>
      <c r="IH17" s="275"/>
      <c r="IJ17" s="275"/>
      <c r="IL17" s="275"/>
      <c r="IN17" s="260"/>
      <c r="IO17" s="260"/>
      <c r="IP17" s="260"/>
      <c r="IQ17" s="260"/>
      <c r="IR17" s="260"/>
      <c r="IS17" s="260"/>
      <c r="IT17" s="260"/>
      <c r="IU17" s="260"/>
      <c r="IV17" s="260"/>
    </row>
    <row r="18" spans="1:256" s="280" customFormat="1" ht="3" customHeight="1">
      <c r="A18" s="278"/>
      <c r="B18" s="73"/>
      <c r="C18" s="278"/>
      <c r="D18" s="73"/>
      <c r="E18" s="272"/>
      <c r="F18" s="279"/>
      <c r="G18" s="272"/>
      <c r="H18" s="68"/>
      <c r="J18" s="275"/>
      <c r="L18" s="275"/>
      <c r="N18" s="275"/>
      <c r="P18" s="275"/>
      <c r="R18" s="275"/>
      <c r="T18" s="275"/>
      <c r="V18" s="275"/>
      <c r="X18" s="275"/>
      <c r="Z18" s="275"/>
      <c r="AB18" s="275"/>
      <c r="AD18" s="275"/>
      <c r="AF18" s="275"/>
      <c r="AH18" s="275"/>
      <c r="AJ18" s="275"/>
      <c r="AL18" s="275"/>
      <c r="AN18" s="275"/>
      <c r="AP18" s="275"/>
      <c r="AR18" s="275"/>
      <c r="AT18" s="275"/>
      <c r="AV18" s="275"/>
      <c r="AX18" s="275"/>
      <c r="AZ18" s="275"/>
      <c r="BB18" s="275"/>
      <c r="BD18" s="275"/>
      <c r="BF18" s="275"/>
      <c r="BH18" s="275"/>
      <c r="BJ18" s="275"/>
      <c r="BL18" s="275"/>
      <c r="BN18" s="275"/>
      <c r="BP18" s="275"/>
      <c r="BR18" s="275"/>
      <c r="BT18" s="275"/>
      <c r="BV18" s="275"/>
      <c r="BX18" s="275"/>
      <c r="BZ18" s="275"/>
      <c r="CB18" s="275"/>
      <c r="CD18" s="275"/>
      <c r="CF18" s="275"/>
      <c r="CH18" s="275"/>
      <c r="CJ18" s="275"/>
      <c r="CL18" s="275"/>
      <c r="CN18" s="275"/>
      <c r="CP18" s="275"/>
      <c r="CR18" s="275"/>
      <c r="CT18" s="275"/>
      <c r="CV18" s="275"/>
      <c r="CX18" s="275"/>
      <c r="CZ18" s="275"/>
      <c r="DB18" s="275"/>
      <c r="DD18" s="275"/>
      <c r="DF18" s="275"/>
      <c r="DH18" s="275"/>
      <c r="DJ18" s="275"/>
      <c r="DL18" s="275"/>
      <c r="DN18" s="275"/>
      <c r="DP18" s="275"/>
      <c r="DR18" s="275"/>
      <c r="DT18" s="275"/>
      <c r="DV18" s="275"/>
      <c r="DX18" s="275"/>
      <c r="DZ18" s="275"/>
      <c r="EB18" s="275"/>
      <c r="ED18" s="275"/>
      <c r="EF18" s="275"/>
      <c r="EH18" s="275"/>
      <c r="EJ18" s="275"/>
      <c r="EL18" s="275"/>
      <c r="EN18" s="275"/>
      <c r="EP18" s="275"/>
      <c r="ER18" s="275"/>
      <c r="ET18" s="275"/>
      <c r="EV18" s="275"/>
      <c r="EX18" s="275"/>
      <c r="EZ18" s="275"/>
      <c r="FB18" s="275"/>
      <c r="FD18" s="275"/>
      <c r="FF18" s="275"/>
      <c r="FH18" s="275"/>
      <c r="FJ18" s="275"/>
      <c r="FL18" s="275"/>
      <c r="FN18" s="275"/>
      <c r="FP18" s="275"/>
      <c r="FR18" s="275"/>
      <c r="FT18" s="275"/>
      <c r="FV18" s="275"/>
      <c r="FX18" s="275"/>
      <c r="FZ18" s="275"/>
      <c r="GB18" s="275"/>
      <c r="GD18" s="275"/>
      <c r="GF18" s="275"/>
      <c r="GH18" s="275"/>
      <c r="GJ18" s="275"/>
      <c r="GL18" s="275"/>
      <c r="GN18" s="275"/>
      <c r="GP18" s="275"/>
      <c r="GR18" s="275"/>
      <c r="GT18" s="275"/>
      <c r="GV18" s="275"/>
      <c r="GX18" s="275"/>
      <c r="GZ18" s="275"/>
      <c r="HB18" s="275"/>
      <c r="HD18" s="275"/>
      <c r="HF18" s="275"/>
      <c r="HH18" s="275"/>
      <c r="HJ18" s="275"/>
      <c r="HL18" s="275"/>
      <c r="HN18" s="275"/>
      <c r="HP18" s="275"/>
      <c r="HR18" s="275"/>
      <c r="HT18" s="275"/>
      <c r="HV18" s="275"/>
      <c r="HX18" s="275"/>
      <c r="HZ18" s="275"/>
      <c r="IB18" s="275"/>
      <c r="ID18" s="275"/>
      <c r="IF18" s="275"/>
      <c r="IH18" s="275"/>
      <c r="IJ18" s="275"/>
      <c r="IL18" s="275"/>
      <c r="IN18" s="260"/>
      <c r="IO18" s="260"/>
      <c r="IP18" s="260"/>
      <c r="IQ18" s="260"/>
      <c r="IR18" s="260"/>
      <c r="IS18" s="260"/>
      <c r="IT18" s="260"/>
      <c r="IU18" s="260"/>
      <c r="IV18" s="260"/>
    </row>
    <row r="19" spans="1:256" s="284" customFormat="1" ht="12.75">
      <c r="A19" s="281">
        <f>+B19*C19/100</f>
        <v>0</v>
      </c>
      <c r="B19" s="93">
        <v>1</v>
      </c>
      <c r="C19" s="282">
        <f>SUM(I19:IO19)/$F$2/B19*100</f>
        <v>0</v>
      </c>
      <c r="D19" s="78" t="s">
        <v>107</v>
      </c>
      <c r="E19" s="272"/>
      <c r="F19" s="283">
        <f>+'Quest.di gruppo omogeneo'!G32</f>
        <v>0.5</v>
      </c>
      <c r="G19" s="272"/>
      <c r="H19" s="68"/>
      <c r="J19" s="275"/>
      <c r="L19" s="275"/>
      <c r="N19" s="275"/>
      <c r="P19" s="275"/>
      <c r="R19" s="275"/>
      <c r="T19" s="275"/>
      <c r="V19" s="275"/>
      <c r="X19" s="275"/>
      <c r="Z19" s="275"/>
      <c r="AB19" s="275"/>
      <c r="AD19" s="275"/>
      <c r="AF19" s="275"/>
      <c r="AH19" s="275"/>
      <c r="AJ19" s="275"/>
      <c r="AL19" s="275"/>
      <c r="AN19" s="275"/>
      <c r="AP19" s="275"/>
      <c r="AR19" s="275"/>
      <c r="AT19" s="275"/>
      <c r="AV19" s="275"/>
      <c r="AX19" s="275"/>
      <c r="AZ19" s="275"/>
      <c r="BB19" s="275"/>
      <c r="BD19" s="275"/>
      <c r="BF19" s="275"/>
      <c r="BH19" s="275"/>
      <c r="BJ19" s="275"/>
      <c r="BL19" s="275"/>
      <c r="BN19" s="275"/>
      <c r="BP19" s="275"/>
      <c r="BR19" s="275"/>
      <c r="BT19" s="275"/>
      <c r="BV19" s="275"/>
      <c r="BX19" s="275"/>
      <c r="BZ19" s="275"/>
      <c r="CB19" s="275"/>
      <c r="CD19" s="275"/>
      <c r="CF19" s="275"/>
      <c r="CH19" s="275"/>
      <c r="CJ19" s="275"/>
      <c r="CL19" s="275"/>
      <c r="CN19" s="275"/>
      <c r="CP19" s="275"/>
      <c r="CR19" s="275"/>
      <c r="CT19" s="275"/>
      <c r="CV19" s="275"/>
      <c r="CX19" s="275"/>
      <c r="CZ19" s="275"/>
      <c r="DB19" s="275"/>
      <c r="DD19" s="275"/>
      <c r="DF19" s="275"/>
      <c r="DH19" s="275"/>
      <c r="DJ19" s="275"/>
      <c r="DL19" s="275"/>
      <c r="DN19" s="275"/>
      <c r="DP19" s="275"/>
      <c r="DR19" s="275"/>
      <c r="DT19" s="275"/>
      <c r="DV19" s="275"/>
      <c r="DX19" s="275"/>
      <c r="DZ19" s="275"/>
      <c r="EB19" s="275"/>
      <c r="ED19" s="275"/>
      <c r="EF19" s="275"/>
      <c r="EH19" s="275"/>
      <c r="EJ19" s="275"/>
      <c r="EL19" s="275"/>
      <c r="EN19" s="275"/>
      <c r="EP19" s="275"/>
      <c r="ER19" s="275"/>
      <c r="ET19" s="275"/>
      <c r="EV19" s="275"/>
      <c r="EX19" s="275"/>
      <c r="EZ19" s="275"/>
      <c r="FB19" s="275"/>
      <c r="FD19" s="275"/>
      <c r="FF19" s="275"/>
      <c r="FH19" s="275"/>
      <c r="FJ19" s="275"/>
      <c r="FL19" s="275"/>
      <c r="FN19" s="275"/>
      <c r="FP19" s="275"/>
      <c r="FR19" s="275"/>
      <c r="FT19" s="275"/>
      <c r="FV19" s="275"/>
      <c r="FX19" s="275"/>
      <c r="FZ19" s="275"/>
      <c r="GB19" s="275"/>
      <c r="GD19" s="275"/>
      <c r="GF19" s="275"/>
      <c r="GH19" s="275"/>
      <c r="GJ19" s="275"/>
      <c r="GL19" s="275"/>
      <c r="GN19" s="275"/>
      <c r="GP19" s="275"/>
      <c r="GR19" s="275"/>
      <c r="GT19" s="275"/>
      <c r="GV19" s="275"/>
      <c r="GX19" s="275"/>
      <c r="GZ19" s="275"/>
      <c r="HB19" s="275"/>
      <c r="HD19" s="275"/>
      <c r="HF19" s="275"/>
      <c r="HH19" s="275"/>
      <c r="HJ19" s="275"/>
      <c r="HL19" s="275"/>
      <c r="HN19" s="275"/>
      <c r="HP19" s="275"/>
      <c r="HR19" s="275"/>
      <c r="HT19" s="275"/>
      <c r="HV19" s="275"/>
      <c r="HX19" s="275"/>
      <c r="HZ19" s="275"/>
      <c r="IB19" s="275"/>
      <c r="ID19" s="275"/>
      <c r="IF19" s="275"/>
      <c r="IH19" s="275"/>
      <c r="IJ19" s="275"/>
      <c r="IL19" s="275"/>
      <c r="IN19" s="260"/>
      <c r="IO19" s="260"/>
      <c r="IP19" s="260"/>
      <c r="IQ19" s="260"/>
      <c r="IR19" s="260"/>
      <c r="IS19" s="260"/>
      <c r="IT19" s="260"/>
      <c r="IU19" s="260"/>
      <c r="IV19" s="260"/>
    </row>
    <row r="20" spans="1:256" s="280" customFormat="1" ht="3" customHeight="1">
      <c r="A20" s="278"/>
      <c r="B20" s="73"/>
      <c r="C20" s="278"/>
      <c r="D20" s="73"/>
      <c r="E20" s="272"/>
      <c r="F20" s="279"/>
      <c r="G20" s="272"/>
      <c r="H20" s="68"/>
      <c r="J20" s="275"/>
      <c r="L20" s="275"/>
      <c r="N20" s="275"/>
      <c r="P20" s="275"/>
      <c r="R20" s="275"/>
      <c r="T20" s="275"/>
      <c r="V20" s="275"/>
      <c r="X20" s="275"/>
      <c r="Z20" s="275"/>
      <c r="AB20" s="275"/>
      <c r="AD20" s="275"/>
      <c r="AF20" s="275"/>
      <c r="AH20" s="275"/>
      <c r="AJ20" s="275"/>
      <c r="AL20" s="275"/>
      <c r="AN20" s="275"/>
      <c r="AP20" s="275"/>
      <c r="AR20" s="275"/>
      <c r="AT20" s="275"/>
      <c r="AV20" s="275"/>
      <c r="AX20" s="275"/>
      <c r="AZ20" s="275"/>
      <c r="BB20" s="275"/>
      <c r="BD20" s="275"/>
      <c r="BF20" s="275"/>
      <c r="BH20" s="275"/>
      <c r="BJ20" s="275"/>
      <c r="BL20" s="275"/>
      <c r="BN20" s="275"/>
      <c r="BP20" s="275"/>
      <c r="BR20" s="275"/>
      <c r="BT20" s="275"/>
      <c r="BV20" s="275"/>
      <c r="BX20" s="275"/>
      <c r="BZ20" s="275"/>
      <c r="CB20" s="275"/>
      <c r="CD20" s="275"/>
      <c r="CF20" s="275"/>
      <c r="CH20" s="275"/>
      <c r="CJ20" s="275"/>
      <c r="CL20" s="275"/>
      <c r="CN20" s="275"/>
      <c r="CP20" s="275"/>
      <c r="CR20" s="275"/>
      <c r="CT20" s="275"/>
      <c r="CV20" s="275"/>
      <c r="CX20" s="275"/>
      <c r="CZ20" s="275"/>
      <c r="DB20" s="275"/>
      <c r="DD20" s="275"/>
      <c r="DF20" s="275"/>
      <c r="DH20" s="275"/>
      <c r="DJ20" s="275"/>
      <c r="DL20" s="275"/>
      <c r="DN20" s="275"/>
      <c r="DP20" s="275"/>
      <c r="DR20" s="275"/>
      <c r="DT20" s="275"/>
      <c r="DV20" s="275"/>
      <c r="DX20" s="275"/>
      <c r="DZ20" s="275"/>
      <c r="EB20" s="275"/>
      <c r="ED20" s="275"/>
      <c r="EF20" s="275"/>
      <c r="EH20" s="275"/>
      <c r="EJ20" s="275"/>
      <c r="EL20" s="275"/>
      <c r="EN20" s="275"/>
      <c r="EP20" s="275"/>
      <c r="ER20" s="275"/>
      <c r="ET20" s="275"/>
      <c r="EV20" s="275"/>
      <c r="EX20" s="275"/>
      <c r="EZ20" s="275"/>
      <c r="FB20" s="275"/>
      <c r="FD20" s="275"/>
      <c r="FF20" s="275"/>
      <c r="FH20" s="275"/>
      <c r="FJ20" s="275"/>
      <c r="FL20" s="275"/>
      <c r="FN20" s="275"/>
      <c r="FP20" s="275"/>
      <c r="FR20" s="275"/>
      <c r="FT20" s="275"/>
      <c r="FV20" s="275"/>
      <c r="FX20" s="275"/>
      <c r="FZ20" s="275"/>
      <c r="GB20" s="275"/>
      <c r="GD20" s="275"/>
      <c r="GF20" s="275"/>
      <c r="GH20" s="275"/>
      <c r="GJ20" s="275"/>
      <c r="GL20" s="275"/>
      <c r="GN20" s="275"/>
      <c r="GP20" s="275"/>
      <c r="GR20" s="275"/>
      <c r="GT20" s="275"/>
      <c r="GV20" s="275"/>
      <c r="GX20" s="275"/>
      <c r="GZ20" s="275"/>
      <c r="HB20" s="275"/>
      <c r="HD20" s="275"/>
      <c r="HF20" s="275"/>
      <c r="HH20" s="275"/>
      <c r="HJ20" s="275"/>
      <c r="HL20" s="275"/>
      <c r="HN20" s="275"/>
      <c r="HP20" s="275"/>
      <c r="HR20" s="275"/>
      <c r="HT20" s="275"/>
      <c r="HV20" s="275"/>
      <c r="HX20" s="275"/>
      <c r="HZ20" s="275"/>
      <c r="IB20" s="275"/>
      <c r="ID20" s="275"/>
      <c r="IF20" s="275"/>
      <c r="IH20" s="275"/>
      <c r="IJ20" s="275"/>
      <c r="IL20" s="275"/>
      <c r="IN20" s="260"/>
      <c r="IO20" s="260"/>
      <c r="IP20" s="260"/>
      <c r="IQ20" s="260"/>
      <c r="IR20" s="260"/>
      <c r="IS20" s="260"/>
      <c r="IT20" s="260"/>
      <c r="IU20" s="260"/>
      <c r="IV20" s="260"/>
    </row>
    <row r="21" spans="1:256" s="284" customFormat="1" ht="12.75">
      <c r="A21" s="281">
        <f>+B21*C21/100</f>
        <v>0</v>
      </c>
      <c r="B21" s="88">
        <v>2</v>
      </c>
      <c r="C21" s="282">
        <f>SUM(I21:IO21)/$F$2/B21*100</f>
        <v>0</v>
      </c>
      <c r="D21" s="78" t="s">
        <v>109</v>
      </c>
      <c r="E21" s="272"/>
      <c r="F21" s="283">
        <f>+'Quest.di gruppo omogeneo'!G34</f>
        <v>1</v>
      </c>
      <c r="G21" s="272"/>
      <c r="H21" s="68"/>
      <c r="J21" s="275"/>
      <c r="L21" s="275"/>
      <c r="N21" s="275"/>
      <c r="P21" s="275"/>
      <c r="R21" s="275"/>
      <c r="T21" s="275"/>
      <c r="V21" s="275"/>
      <c r="X21" s="275"/>
      <c r="Z21" s="275"/>
      <c r="AB21" s="275"/>
      <c r="AD21" s="275"/>
      <c r="AF21" s="275"/>
      <c r="AH21" s="275"/>
      <c r="AJ21" s="275"/>
      <c r="AL21" s="275"/>
      <c r="AN21" s="275"/>
      <c r="AP21" s="275"/>
      <c r="AR21" s="275"/>
      <c r="AT21" s="275"/>
      <c r="AV21" s="275"/>
      <c r="AX21" s="275"/>
      <c r="AZ21" s="275"/>
      <c r="BB21" s="275"/>
      <c r="BD21" s="275"/>
      <c r="BF21" s="275"/>
      <c r="BH21" s="275"/>
      <c r="BJ21" s="275"/>
      <c r="BL21" s="275"/>
      <c r="BN21" s="275"/>
      <c r="BP21" s="275"/>
      <c r="BR21" s="275"/>
      <c r="BT21" s="275"/>
      <c r="BV21" s="275"/>
      <c r="BX21" s="275"/>
      <c r="BZ21" s="275"/>
      <c r="CB21" s="275"/>
      <c r="CD21" s="275"/>
      <c r="CF21" s="275"/>
      <c r="CH21" s="275"/>
      <c r="CJ21" s="275"/>
      <c r="CL21" s="275"/>
      <c r="CN21" s="275"/>
      <c r="CP21" s="275"/>
      <c r="CR21" s="275"/>
      <c r="CT21" s="275"/>
      <c r="CV21" s="275"/>
      <c r="CX21" s="275"/>
      <c r="CZ21" s="275"/>
      <c r="DB21" s="275"/>
      <c r="DD21" s="275"/>
      <c r="DF21" s="275"/>
      <c r="DH21" s="275"/>
      <c r="DJ21" s="275"/>
      <c r="DL21" s="275"/>
      <c r="DN21" s="275"/>
      <c r="DP21" s="275"/>
      <c r="DR21" s="275"/>
      <c r="DT21" s="275"/>
      <c r="DV21" s="275"/>
      <c r="DX21" s="275"/>
      <c r="DZ21" s="275"/>
      <c r="EB21" s="275"/>
      <c r="ED21" s="275"/>
      <c r="EF21" s="275"/>
      <c r="EH21" s="275"/>
      <c r="EJ21" s="275"/>
      <c r="EL21" s="275"/>
      <c r="EN21" s="275"/>
      <c r="EP21" s="275"/>
      <c r="ER21" s="275"/>
      <c r="ET21" s="275"/>
      <c r="EV21" s="275"/>
      <c r="EX21" s="275"/>
      <c r="EZ21" s="275"/>
      <c r="FB21" s="275"/>
      <c r="FD21" s="275"/>
      <c r="FF21" s="275"/>
      <c r="FH21" s="275"/>
      <c r="FJ21" s="275"/>
      <c r="FL21" s="275"/>
      <c r="FN21" s="275"/>
      <c r="FP21" s="275"/>
      <c r="FR21" s="275"/>
      <c r="FT21" s="275"/>
      <c r="FV21" s="275"/>
      <c r="FX21" s="275"/>
      <c r="FZ21" s="275"/>
      <c r="GB21" s="275"/>
      <c r="GD21" s="275"/>
      <c r="GF21" s="275"/>
      <c r="GH21" s="275"/>
      <c r="GJ21" s="275"/>
      <c r="GL21" s="275"/>
      <c r="GN21" s="275"/>
      <c r="GP21" s="275"/>
      <c r="GR21" s="275"/>
      <c r="GT21" s="275"/>
      <c r="GV21" s="275"/>
      <c r="GX21" s="275"/>
      <c r="GZ21" s="275"/>
      <c r="HB21" s="275"/>
      <c r="HD21" s="275"/>
      <c r="HF21" s="275"/>
      <c r="HH21" s="275"/>
      <c r="HJ21" s="275"/>
      <c r="HL21" s="275"/>
      <c r="HN21" s="275"/>
      <c r="HP21" s="275"/>
      <c r="HR21" s="275"/>
      <c r="HT21" s="275"/>
      <c r="HV21" s="275"/>
      <c r="HX21" s="275"/>
      <c r="HZ21" s="275"/>
      <c r="IB21" s="275"/>
      <c r="ID21" s="275"/>
      <c r="IF21" s="275"/>
      <c r="IH21" s="275"/>
      <c r="IJ21" s="275"/>
      <c r="IL21" s="275"/>
      <c r="IN21" s="260"/>
      <c r="IO21" s="260"/>
      <c r="IP21" s="260"/>
      <c r="IQ21" s="260"/>
      <c r="IR21" s="260"/>
      <c r="IS21" s="260"/>
      <c r="IT21" s="260"/>
      <c r="IU21" s="260"/>
      <c r="IV21" s="260"/>
    </row>
    <row r="22" spans="1:256" s="280" customFormat="1" ht="3" customHeight="1">
      <c r="A22" s="278"/>
      <c r="B22" s="73"/>
      <c r="C22" s="278"/>
      <c r="D22" s="73"/>
      <c r="E22" s="272"/>
      <c r="F22" s="279"/>
      <c r="G22" s="272"/>
      <c r="H22" s="68"/>
      <c r="J22" s="275"/>
      <c r="L22" s="275"/>
      <c r="N22" s="275"/>
      <c r="P22" s="275"/>
      <c r="R22" s="275"/>
      <c r="T22" s="275"/>
      <c r="V22" s="275"/>
      <c r="X22" s="275"/>
      <c r="Z22" s="275"/>
      <c r="AB22" s="275"/>
      <c r="AD22" s="275"/>
      <c r="AF22" s="275"/>
      <c r="AH22" s="275"/>
      <c r="AJ22" s="275"/>
      <c r="AL22" s="275"/>
      <c r="AN22" s="275"/>
      <c r="AP22" s="275"/>
      <c r="AR22" s="275"/>
      <c r="AT22" s="275"/>
      <c r="AV22" s="275"/>
      <c r="AX22" s="275"/>
      <c r="AZ22" s="275"/>
      <c r="BB22" s="275"/>
      <c r="BD22" s="275"/>
      <c r="BF22" s="275"/>
      <c r="BH22" s="275"/>
      <c r="BJ22" s="275"/>
      <c r="BL22" s="275"/>
      <c r="BN22" s="275"/>
      <c r="BP22" s="275"/>
      <c r="BR22" s="275"/>
      <c r="BT22" s="275"/>
      <c r="BV22" s="275"/>
      <c r="BX22" s="275"/>
      <c r="BZ22" s="275"/>
      <c r="CB22" s="275"/>
      <c r="CD22" s="275"/>
      <c r="CF22" s="275"/>
      <c r="CH22" s="275"/>
      <c r="CJ22" s="275"/>
      <c r="CL22" s="275"/>
      <c r="CN22" s="275"/>
      <c r="CP22" s="275"/>
      <c r="CR22" s="275"/>
      <c r="CT22" s="275"/>
      <c r="CV22" s="275"/>
      <c r="CX22" s="275"/>
      <c r="CZ22" s="275"/>
      <c r="DB22" s="275"/>
      <c r="DD22" s="275"/>
      <c r="DF22" s="275"/>
      <c r="DH22" s="275"/>
      <c r="DJ22" s="275"/>
      <c r="DL22" s="275"/>
      <c r="DN22" s="275"/>
      <c r="DP22" s="275"/>
      <c r="DR22" s="275"/>
      <c r="DT22" s="275"/>
      <c r="DV22" s="275"/>
      <c r="DX22" s="275"/>
      <c r="DZ22" s="275"/>
      <c r="EB22" s="275"/>
      <c r="ED22" s="275"/>
      <c r="EF22" s="275"/>
      <c r="EH22" s="275"/>
      <c r="EJ22" s="275"/>
      <c r="EL22" s="275"/>
      <c r="EN22" s="275"/>
      <c r="EP22" s="275"/>
      <c r="ER22" s="275"/>
      <c r="ET22" s="275"/>
      <c r="EV22" s="275"/>
      <c r="EX22" s="275"/>
      <c r="EZ22" s="275"/>
      <c r="FB22" s="275"/>
      <c r="FD22" s="275"/>
      <c r="FF22" s="275"/>
      <c r="FH22" s="275"/>
      <c r="FJ22" s="275"/>
      <c r="FL22" s="275"/>
      <c r="FN22" s="275"/>
      <c r="FP22" s="275"/>
      <c r="FR22" s="275"/>
      <c r="FT22" s="275"/>
      <c r="FV22" s="275"/>
      <c r="FX22" s="275"/>
      <c r="FZ22" s="275"/>
      <c r="GB22" s="275"/>
      <c r="GD22" s="275"/>
      <c r="GF22" s="275"/>
      <c r="GH22" s="275"/>
      <c r="GJ22" s="275"/>
      <c r="GL22" s="275"/>
      <c r="GN22" s="275"/>
      <c r="GP22" s="275"/>
      <c r="GR22" s="275"/>
      <c r="GT22" s="275"/>
      <c r="GV22" s="275"/>
      <c r="GX22" s="275"/>
      <c r="GZ22" s="275"/>
      <c r="HB22" s="275"/>
      <c r="HD22" s="275"/>
      <c r="HF22" s="275"/>
      <c r="HH22" s="275"/>
      <c r="HJ22" s="275"/>
      <c r="HL22" s="275"/>
      <c r="HN22" s="275"/>
      <c r="HP22" s="275"/>
      <c r="HR22" s="275"/>
      <c r="HT22" s="275"/>
      <c r="HV22" s="275"/>
      <c r="HX22" s="275"/>
      <c r="HZ22" s="275"/>
      <c r="IB22" s="275"/>
      <c r="ID22" s="275"/>
      <c r="IF22" s="275"/>
      <c r="IH22" s="275"/>
      <c r="IJ22" s="275"/>
      <c r="IL22" s="275"/>
      <c r="IN22" s="260"/>
      <c r="IO22" s="260"/>
      <c r="IP22" s="260"/>
      <c r="IQ22" s="260"/>
      <c r="IR22" s="260"/>
      <c r="IS22" s="260"/>
      <c r="IT22" s="260"/>
      <c r="IU22" s="260"/>
      <c r="IV22" s="260"/>
    </row>
    <row r="23" spans="1:256" s="286" customFormat="1" ht="12.75">
      <c r="A23" s="278"/>
      <c r="B23" s="100"/>
      <c r="C23" s="278"/>
      <c r="D23" s="101" t="s">
        <v>111</v>
      </c>
      <c r="E23" s="272"/>
      <c r="F23" s="285"/>
      <c r="G23" s="272"/>
      <c r="H23" s="68"/>
      <c r="J23" s="275"/>
      <c r="L23" s="275"/>
      <c r="N23" s="275"/>
      <c r="P23" s="275"/>
      <c r="R23" s="275"/>
      <c r="T23" s="275"/>
      <c r="V23" s="275"/>
      <c r="X23" s="275"/>
      <c r="Z23" s="275"/>
      <c r="AB23" s="275"/>
      <c r="AD23" s="275"/>
      <c r="AF23" s="275"/>
      <c r="AH23" s="275"/>
      <c r="AJ23" s="275"/>
      <c r="AL23" s="275"/>
      <c r="AN23" s="275"/>
      <c r="AP23" s="275"/>
      <c r="AR23" s="275"/>
      <c r="AT23" s="275"/>
      <c r="AV23" s="275"/>
      <c r="AX23" s="275"/>
      <c r="AZ23" s="275"/>
      <c r="BB23" s="275"/>
      <c r="BD23" s="275"/>
      <c r="BF23" s="275"/>
      <c r="BH23" s="275"/>
      <c r="BJ23" s="275"/>
      <c r="BL23" s="275"/>
      <c r="BN23" s="275"/>
      <c r="BP23" s="275"/>
      <c r="BR23" s="275"/>
      <c r="BT23" s="275"/>
      <c r="BV23" s="275"/>
      <c r="BX23" s="275"/>
      <c r="BZ23" s="275"/>
      <c r="CB23" s="275"/>
      <c r="CD23" s="275"/>
      <c r="CF23" s="275"/>
      <c r="CH23" s="275"/>
      <c r="CJ23" s="275"/>
      <c r="CL23" s="275"/>
      <c r="CN23" s="275"/>
      <c r="CP23" s="275"/>
      <c r="CR23" s="275"/>
      <c r="CT23" s="275"/>
      <c r="CV23" s="275"/>
      <c r="CX23" s="275"/>
      <c r="CZ23" s="275"/>
      <c r="DB23" s="275"/>
      <c r="DD23" s="275"/>
      <c r="DF23" s="275"/>
      <c r="DH23" s="275"/>
      <c r="DJ23" s="275"/>
      <c r="DL23" s="275"/>
      <c r="DN23" s="275"/>
      <c r="DP23" s="275"/>
      <c r="DR23" s="275"/>
      <c r="DT23" s="275"/>
      <c r="DV23" s="275"/>
      <c r="DX23" s="275"/>
      <c r="DZ23" s="275"/>
      <c r="EB23" s="275"/>
      <c r="ED23" s="275"/>
      <c r="EF23" s="275"/>
      <c r="EH23" s="275"/>
      <c r="EJ23" s="275"/>
      <c r="EL23" s="275"/>
      <c r="EN23" s="275"/>
      <c r="EP23" s="275"/>
      <c r="ER23" s="275"/>
      <c r="ET23" s="275"/>
      <c r="EV23" s="275"/>
      <c r="EX23" s="275"/>
      <c r="EZ23" s="275"/>
      <c r="FB23" s="275"/>
      <c r="FD23" s="275"/>
      <c r="FF23" s="275"/>
      <c r="FH23" s="275"/>
      <c r="FJ23" s="275"/>
      <c r="FL23" s="275"/>
      <c r="FN23" s="275"/>
      <c r="FP23" s="275"/>
      <c r="FR23" s="275"/>
      <c r="FT23" s="275"/>
      <c r="FV23" s="275"/>
      <c r="FX23" s="275"/>
      <c r="FZ23" s="275"/>
      <c r="GB23" s="275"/>
      <c r="GD23" s="275"/>
      <c r="GF23" s="275"/>
      <c r="GH23" s="275"/>
      <c r="GJ23" s="275"/>
      <c r="GL23" s="275"/>
      <c r="GN23" s="275"/>
      <c r="GP23" s="275"/>
      <c r="GR23" s="275"/>
      <c r="GT23" s="275"/>
      <c r="GV23" s="275"/>
      <c r="GX23" s="275"/>
      <c r="GZ23" s="275"/>
      <c r="HB23" s="275"/>
      <c r="HD23" s="275"/>
      <c r="HF23" s="275"/>
      <c r="HH23" s="275"/>
      <c r="HJ23" s="275"/>
      <c r="HL23" s="275"/>
      <c r="HN23" s="275"/>
      <c r="HP23" s="275"/>
      <c r="HR23" s="275"/>
      <c r="HT23" s="275"/>
      <c r="HV23" s="275"/>
      <c r="HX23" s="275"/>
      <c r="HZ23" s="275"/>
      <c r="IB23" s="275"/>
      <c r="ID23" s="275"/>
      <c r="IF23" s="275"/>
      <c r="IH23" s="275"/>
      <c r="IJ23" s="275"/>
      <c r="IL23" s="275"/>
      <c r="IN23" s="260"/>
      <c r="IO23" s="260"/>
      <c r="IP23" s="260"/>
      <c r="IQ23" s="260"/>
      <c r="IR23" s="260"/>
      <c r="IS23" s="260"/>
      <c r="IT23" s="260"/>
      <c r="IU23" s="260"/>
      <c r="IV23" s="260"/>
    </row>
    <row r="24" spans="1:256" s="284" customFormat="1" ht="12.75">
      <c r="A24" s="281">
        <f>+B24*C24/100</f>
        <v>0</v>
      </c>
      <c r="B24" s="88">
        <v>3</v>
      </c>
      <c r="C24" s="282">
        <f>SUM(I24:IO24)/$F$2/B24*100</f>
        <v>0</v>
      </c>
      <c r="D24" s="78" t="s">
        <v>112</v>
      </c>
      <c r="E24" s="272"/>
      <c r="F24" s="283">
        <f>+'Quest.di gruppo omogeneo'!G37</f>
        <v>1.5</v>
      </c>
      <c r="G24" s="272"/>
      <c r="H24" s="68"/>
      <c r="J24" s="275"/>
      <c r="L24" s="275"/>
      <c r="N24" s="275"/>
      <c r="P24" s="275"/>
      <c r="R24" s="275"/>
      <c r="T24" s="275"/>
      <c r="V24" s="275"/>
      <c r="X24" s="275"/>
      <c r="Z24" s="275"/>
      <c r="AB24" s="275"/>
      <c r="AD24" s="275"/>
      <c r="AF24" s="275"/>
      <c r="AH24" s="275"/>
      <c r="AJ24" s="275"/>
      <c r="AL24" s="275"/>
      <c r="AN24" s="275"/>
      <c r="AP24" s="275"/>
      <c r="AR24" s="275"/>
      <c r="AT24" s="275"/>
      <c r="AV24" s="275"/>
      <c r="AX24" s="275"/>
      <c r="AZ24" s="275"/>
      <c r="BB24" s="275"/>
      <c r="BD24" s="275"/>
      <c r="BF24" s="275"/>
      <c r="BH24" s="275"/>
      <c r="BJ24" s="275"/>
      <c r="BL24" s="275"/>
      <c r="BN24" s="275"/>
      <c r="BP24" s="275"/>
      <c r="BR24" s="275"/>
      <c r="BT24" s="275"/>
      <c r="BV24" s="275"/>
      <c r="BX24" s="275"/>
      <c r="BZ24" s="275"/>
      <c r="CB24" s="275"/>
      <c r="CD24" s="275"/>
      <c r="CF24" s="275"/>
      <c r="CH24" s="275"/>
      <c r="CJ24" s="275"/>
      <c r="CL24" s="275"/>
      <c r="CN24" s="275"/>
      <c r="CP24" s="275"/>
      <c r="CR24" s="275"/>
      <c r="CT24" s="275"/>
      <c r="CV24" s="275"/>
      <c r="CX24" s="275"/>
      <c r="CZ24" s="275"/>
      <c r="DB24" s="275"/>
      <c r="DD24" s="275"/>
      <c r="DF24" s="275"/>
      <c r="DH24" s="275"/>
      <c r="DJ24" s="275"/>
      <c r="DL24" s="275"/>
      <c r="DN24" s="275"/>
      <c r="DP24" s="275"/>
      <c r="DR24" s="275"/>
      <c r="DT24" s="275"/>
      <c r="DV24" s="275"/>
      <c r="DX24" s="275"/>
      <c r="DZ24" s="275"/>
      <c r="EB24" s="275"/>
      <c r="ED24" s="275"/>
      <c r="EF24" s="275"/>
      <c r="EH24" s="275"/>
      <c r="EJ24" s="275"/>
      <c r="EL24" s="275"/>
      <c r="EN24" s="275"/>
      <c r="EP24" s="275"/>
      <c r="ER24" s="275"/>
      <c r="ET24" s="275"/>
      <c r="EV24" s="275"/>
      <c r="EX24" s="275"/>
      <c r="EZ24" s="275"/>
      <c r="FB24" s="275"/>
      <c r="FD24" s="275"/>
      <c r="FF24" s="275"/>
      <c r="FH24" s="275"/>
      <c r="FJ24" s="275"/>
      <c r="FL24" s="275"/>
      <c r="FN24" s="275"/>
      <c r="FP24" s="275"/>
      <c r="FR24" s="275"/>
      <c r="FT24" s="275"/>
      <c r="FV24" s="275"/>
      <c r="FX24" s="275"/>
      <c r="FZ24" s="275"/>
      <c r="GB24" s="275"/>
      <c r="GD24" s="275"/>
      <c r="GF24" s="275"/>
      <c r="GH24" s="275"/>
      <c r="GJ24" s="275"/>
      <c r="GL24" s="275"/>
      <c r="GN24" s="275"/>
      <c r="GP24" s="275"/>
      <c r="GR24" s="275"/>
      <c r="GT24" s="275"/>
      <c r="GV24" s="275"/>
      <c r="GX24" s="275"/>
      <c r="GZ24" s="275"/>
      <c r="HB24" s="275"/>
      <c r="HD24" s="275"/>
      <c r="HF24" s="275"/>
      <c r="HH24" s="275"/>
      <c r="HJ24" s="275"/>
      <c r="HL24" s="275"/>
      <c r="HN24" s="275"/>
      <c r="HP24" s="275"/>
      <c r="HR24" s="275"/>
      <c r="HT24" s="275"/>
      <c r="HV24" s="275"/>
      <c r="HX24" s="275"/>
      <c r="HZ24" s="275"/>
      <c r="IB24" s="275"/>
      <c r="ID24" s="275"/>
      <c r="IF24" s="275"/>
      <c r="IH24" s="275"/>
      <c r="IJ24" s="275"/>
      <c r="IL24" s="275"/>
      <c r="IN24" s="260"/>
      <c r="IO24" s="260"/>
      <c r="IP24" s="260"/>
      <c r="IQ24" s="260"/>
      <c r="IR24" s="260"/>
      <c r="IS24" s="260"/>
      <c r="IT24" s="260"/>
      <c r="IU24" s="260"/>
      <c r="IV24" s="260"/>
    </row>
    <row r="25" spans="1:256" s="280" customFormat="1" ht="3" customHeight="1">
      <c r="A25" s="278"/>
      <c r="B25" s="73"/>
      <c r="C25" s="278"/>
      <c r="D25" s="73"/>
      <c r="E25" s="272"/>
      <c r="F25" s="279"/>
      <c r="G25" s="272"/>
      <c r="H25" s="68"/>
      <c r="J25" s="275"/>
      <c r="L25" s="275"/>
      <c r="N25" s="275"/>
      <c r="P25" s="275"/>
      <c r="R25" s="275"/>
      <c r="T25" s="275"/>
      <c r="V25" s="275"/>
      <c r="X25" s="275"/>
      <c r="Z25" s="275"/>
      <c r="AB25" s="275"/>
      <c r="AD25" s="275"/>
      <c r="AF25" s="275"/>
      <c r="AH25" s="275"/>
      <c r="AJ25" s="275"/>
      <c r="AL25" s="275"/>
      <c r="AN25" s="275"/>
      <c r="AP25" s="275"/>
      <c r="AR25" s="275"/>
      <c r="AT25" s="275"/>
      <c r="AV25" s="275"/>
      <c r="AX25" s="275"/>
      <c r="AZ25" s="275"/>
      <c r="BB25" s="275"/>
      <c r="BD25" s="275"/>
      <c r="BF25" s="275"/>
      <c r="BH25" s="275"/>
      <c r="BJ25" s="275"/>
      <c r="BL25" s="275"/>
      <c r="BN25" s="275"/>
      <c r="BP25" s="275"/>
      <c r="BR25" s="275"/>
      <c r="BT25" s="275"/>
      <c r="BV25" s="275"/>
      <c r="BX25" s="275"/>
      <c r="BZ25" s="275"/>
      <c r="CB25" s="275"/>
      <c r="CD25" s="275"/>
      <c r="CF25" s="275"/>
      <c r="CH25" s="275"/>
      <c r="CJ25" s="275"/>
      <c r="CL25" s="275"/>
      <c r="CN25" s="275"/>
      <c r="CP25" s="275"/>
      <c r="CR25" s="275"/>
      <c r="CT25" s="275"/>
      <c r="CV25" s="275"/>
      <c r="CX25" s="275"/>
      <c r="CZ25" s="275"/>
      <c r="DB25" s="275"/>
      <c r="DD25" s="275"/>
      <c r="DF25" s="275"/>
      <c r="DH25" s="275"/>
      <c r="DJ25" s="275"/>
      <c r="DL25" s="275"/>
      <c r="DN25" s="275"/>
      <c r="DP25" s="275"/>
      <c r="DR25" s="275"/>
      <c r="DT25" s="275"/>
      <c r="DV25" s="275"/>
      <c r="DX25" s="275"/>
      <c r="DZ25" s="275"/>
      <c r="EB25" s="275"/>
      <c r="ED25" s="275"/>
      <c r="EF25" s="275"/>
      <c r="EH25" s="275"/>
      <c r="EJ25" s="275"/>
      <c r="EL25" s="275"/>
      <c r="EN25" s="275"/>
      <c r="EP25" s="275"/>
      <c r="ER25" s="275"/>
      <c r="ET25" s="275"/>
      <c r="EV25" s="275"/>
      <c r="EX25" s="275"/>
      <c r="EZ25" s="275"/>
      <c r="FB25" s="275"/>
      <c r="FD25" s="275"/>
      <c r="FF25" s="275"/>
      <c r="FH25" s="275"/>
      <c r="FJ25" s="275"/>
      <c r="FL25" s="275"/>
      <c r="FN25" s="275"/>
      <c r="FP25" s="275"/>
      <c r="FR25" s="275"/>
      <c r="FT25" s="275"/>
      <c r="FV25" s="275"/>
      <c r="FX25" s="275"/>
      <c r="FZ25" s="275"/>
      <c r="GB25" s="275"/>
      <c r="GD25" s="275"/>
      <c r="GF25" s="275"/>
      <c r="GH25" s="275"/>
      <c r="GJ25" s="275"/>
      <c r="GL25" s="275"/>
      <c r="GN25" s="275"/>
      <c r="GP25" s="275"/>
      <c r="GR25" s="275"/>
      <c r="GT25" s="275"/>
      <c r="GV25" s="275"/>
      <c r="GX25" s="275"/>
      <c r="GZ25" s="275"/>
      <c r="HB25" s="275"/>
      <c r="HD25" s="275"/>
      <c r="HF25" s="275"/>
      <c r="HH25" s="275"/>
      <c r="HJ25" s="275"/>
      <c r="HL25" s="275"/>
      <c r="HN25" s="275"/>
      <c r="HP25" s="275"/>
      <c r="HR25" s="275"/>
      <c r="HT25" s="275"/>
      <c r="HV25" s="275"/>
      <c r="HX25" s="275"/>
      <c r="HZ25" s="275"/>
      <c r="IB25" s="275"/>
      <c r="ID25" s="275"/>
      <c r="IF25" s="275"/>
      <c r="IH25" s="275"/>
      <c r="IJ25" s="275"/>
      <c r="IL25" s="275"/>
      <c r="IN25" s="260"/>
      <c r="IO25" s="260"/>
      <c r="IP25" s="260"/>
      <c r="IQ25" s="260"/>
      <c r="IR25" s="260"/>
      <c r="IS25" s="260"/>
      <c r="IT25" s="260"/>
      <c r="IU25" s="260"/>
      <c r="IV25" s="260"/>
    </row>
    <row r="26" spans="1:256" s="286" customFormat="1" ht="12.75">
      <c r="A26" s="278"/>
      <c r="B26" s="88"/>
      <c r="C26" s="278"/>
      <c r="D26" s="101" t="s">
        <v>116</v>
      </c>
      <c r="E26" s="272"/>
      <c r="F26" s="285"/>
      <c r="G26" s="272"/>
      <c r="H26" s="68"/>
      <c r="J26" s="275"/>
      <c r="L26" s="275"/>
      <c r="N26" s="275"/>
      <c r="P26" s="275"/>
      <c r="R26" s="275"/>
      <c r="T26" s="275"/>
      <c r="V26" s="275"/>
      <c r="X26" s="275"/>
      <c r="Z26" s="275"/>
      <c r="AB26" s="275"/>
      <c r="AD26" s="275"/>
      <c r="AF26" s="275"/>
      <c r="AH26" s="275"/>
      <c r="AJ26" s="275"/>
      <c r="AL26" s="275"/>
      <c r="AN26" s="275"/>
      <c r="AP26" s="275"/>
      <c r="AR26" s="275"/>
      <c r="AT26" s="275"/>
      <c r="AV26" s="275"/>
      <c r="AX26" s="275"/>
      <c r="AZ26" s="275"/>
      <c r="BB26" s="275"/>
      <c r="BD26" s="275"/>
      <c r="BF26" s="275"/>
      <c r="BH26" s="275"/>
      <c r="BJ26" s="275"/>
      <c r="BL26" s="275"/>
      <c r="BN26" s="275"/>
      <c r="BP26" s="275"/>
      <c r="BR26" s="275"/>
      <c r="BT26" s="275"/>
      <c r="BV26" s="275"/>
      <c r="BX26" s="275"/>
      <c r="BZ26" s="275"/>
      <c r="CB26" s="275"/>
      <c r="CD26" s="275"/>
      <c r="CF26" s="275"/>
      <c r="CH26" s="275"/>
      <c r="CJ26" s="275"/>
      <c r="CL26" s="275"/>
      <c r="CN26" s="275"/>
      <c r="CP26" s="275"/>
      <c r="CR26" s="275"/>
      <c r="CT26" s="275"/>
      <c r="CV26" s="275"/>
      <c r="CX26" s="275"/>
      <c r="CZ26" s="275"/>
      <c r="DB26" s="275"/>
      <c r="DD26" s="275"/>
      <c r="DF26" s="275"/>
      <c r="DH26" s="275"/>
      <c r="DJ26" s="275"/>
      <c r="DL26" s="275"/>
      <c r="DN26" s="275"/>
      <c r="DP26" s="275"/>
      <c r="DR26" s="275"/>
      <c r="DT26" s="275"/>
      <c r="DV26" s="275"/>
      <c r="DX26" s="275"/>
      <c r="DZ26" s="275"/>
      <c r="EB26" s="275"/>
      <c r="ED26" s="275"/>
      <c r="EF26" s="275"/>
      <c r="EH26" s="275"/>
      <c r="EJ26" s="275"/>
      <c r="EL26" s="275"/>
      <c r="EN26" s="275"/>
      <c r="EP26" s="275"/>
      <c r="ER26" s="275"/>
      <c r="ET26" s="275"/>
      <c r="EV26" s="275"/>
      <c r="EX26" s="275"/>
      <c r="EZ26" s="275"/>
      <c r="FB26" s="275"/>
      <c r="FD26" s="275"/>
      <c r="FF26" s="275"/>
      <c r="FH26" s="275"/>
      <c r="FJ26" s="275"/>
      <c r="FL26" s="275"/>
      <c r="FN26" s="275"/>
      <c r="FP26" s="275"/>
      <c r="FR26" s="275"/>
      <c r="FT26" s="275"/>
      <c r="FV26" s="275"/>
      <c r="FX26" s="275"/>
      <c r="FZ26" s="275"/>
      <c r="GB26" s="275"/>
      <c r="GD26" s="275"/>
      <c r="GF26" s="275"/>
      <c r="GH26" s="275"/>
      <c r="GJ26" s="275"/>
      <c r="GL26" s="275"/>
      <c r="GN26" s="275"/>
      <c r="GP26" s="275"/>
      <c r="GR26" s="275"/>
      <c r="GT26" s="275"/>
      <c r="GV26" s="275"/>
      <c r="GX26" s="275"/>
      <c r="GZ26" s="275"/>
      <c r="HB26" s="275"/>
      <c r="HD26" s="275"/>
      <c r="HF26" s="275"/>
      <c r="HH26" s="275"/>
      <c r="HJ26" s="275"/>
      <c r="HL26" s="275"/>
      <c r="HN26" s="275"/>
      <c r="HP26" s="275"/>
      <c r="HR26" s="275"/>
      <c r="HT26" s="275"/>
      <c r="HV26" s="275"/>
      <c r="HX26" s="275"/>
      <c r="HZ26" s="275"/>
      <c r="IB26" s="275"/>
      <c r="ID26" s="275"/>
      <c r="IF26" s="275"/>
      <c r="IH26" s="275"/>
      <c r="IJ26" s="275"/>
      <c r="IL26" s="275"/>
      <c r="IN26" s="260"/>
      <c r="IO26" s="260"/>
      <c r="IP26" s="260"/>
      <c r="IQ26" s="260"/>
      <c r="IR26" s="260"/>
      <c r="IS26" s="260"/>
      <c r="IT26" s="260"/>
      <c r="IU26" s="260"/>
      <c r="IV26" s="260"/>
    </row>
    <row r="27" spans="1:256" s="284" customFormat="1" ht="12.75">
      <c r="A27" s="281">
        <f>+B27*C27/100</f>
        <v>0</v>
      </c>
      <c r="B27" s="100">
        <v>3</v>
      </c>
      <c r="C27" s="282">
        <f>SUM(I27:IO27)/$F$2/B27*100</f>
        <v>0</v>
      </c>
      <c r="D27" s="78" t="s">
        <v>117</v>
      </c>
      <c r="E27" s="272"/>
      <c r="F27" s="283">
        <f>+'Quest.di gruppo omogeneo'!G40</f>
        <v>1.5</v>
      </c>
      <c r="G27" s="272"/>
      <c r="H27" s="68"/>
      <c r="J27" s="275"/>
      <c r="L27" s="275"/>
      <c r="N27" s="275"/>
      <c r="P27" s="275"/>
      <c r="R27" s="275"/>
      <c r="T27" s="275"/>
      <c r="V27" s="275"/>
      <c r="X27" s="275"/>
      <c r="Z27" s="275"/>
      <c r="AB27" s="275"/>
      <c r="AD27" s="275"/>
      <c r="AF27" s="275"/>
      <c r="AH27" s="275"/>
      <c r="AJ27" s="275"/>
      <c r="AL27" s="275"/>
      <c r="AN27" s="275"/>
      <c r="AP27" s="275"/>
      <c r="AR27" s="275"/>
      <c r="AT27" s="275"/>
      <c r="AV27" s="275"/>
      <c r="AX27" s="275"/>
      <c r="AZ27" s="275"/>
      <c r="BB27" s="275"/>
      <c r="BD27" s="275"/>
      <c r="BF27" s="275"/>
      <c r="BH27" s="275"/>
      <c r="BJ27" s="275"/>
      <c r="BL27" s="275"/>
      <c r="BN27" s="275"/>
      <c r="BP27" s="275"/>
      <c r="BR27" s="275"/>
      <c r="BT27" s="275"/>
      <c r="BV27" s="275"/>
      <c r="BX27" s="275"/>
      <c r="BZ27" s="275"/>
      <c r="CB27" s="275"/>
      <c r="CD27" s="275"/>
      <c r="CF27" s="275"/>
      <c r="CH27" s="275"/>
      <c r="CJ27" s="275"/>
      <c r="CL27" s="275"/>
      <c r="CN27" s="275"/>
      <c r="CP27" s="275"/>
      <c r="CR27" s="275"/>
      <c r="CT27" s="275"/>
      <c r="CV27" s="275"/>
      <c r="CX27" s="275"/>
      <c r="CZ27" s="275"/>
      <c r="DB27" s="275"/>
      <c r="DD27" s="275"/>
      <c r="DF27" s="275"/>
      <c r="DH27" s="275"/>
      <c r="DJ27" s="275"/>
      <c r="DL27" s="275"/>
      <c r="DN27" s="275"/>
      <c r="DP27" s="275"/>
      <c r="DR27" s="275"/>
      <c r="DT27" s="275"/>
      <c r="DV27" s="275"/>
      <c r="DX27" s="275"/>
      <c r="DZ27" s="275"/>
      <c r="EB27" s="275"/>
      <c r="ED27" s="275"/>
      <c r="EF27" s="275"/>
      <c r="EH27" s="275"/>
      <c r="EJ27" s="275"/>
      <c r="EL27" s="275"/>
      <c r="EN27" s="275"/>
      <c r="EP27" s="275"/>
      <c r="ER27" s="275"/>
      <c r="ET27" s="275"/>
      <c r="EV27" s="275"/>
      <c r="EX27" s="275"/>
      <c r="EZ27" s="275"/>
      <c r="FB27" s="275"/>
      <c r="FD27" s="275"/>
      <c r="FF27" s="275"/>
      <c r="FH27" s="275"/>
      <c r="FJ27" s="275"/>
      <c r="FL27" s="275"/>
      <c r="FN27" s="275"/>
      <c r="FP27" s="275"/>
      <c r="FR27" s="275"/>
      <c r="FT27" s="275"/>
      <c r="FV27" s="275"/>
      <c r="FX27" s="275"/>
      <c r="FZ27" s="275"/>
      <c r="GB27" s="275"/>
      <c r="GD27" s="275"/>
      <c r="GF27" s="275"/>
      <c r="GH27" s="275"/>
      <c r="GJ27" s="275"/>
      <c r="GL27" s="275"/>
      <c r="GN27" s="275"/>
      <c r="GP27" s="275"/>
      <c r="GR27" s="275"/>
      <c r="GT27" s="275"/>
      <c r="GV27" s="275"/>
      <c r="GX27" s="275"/>
      <c r="GZ27" s="275"/>
      <c r="HB27" s="275"/>
      <c r="HD27" s="275"/>
      <c r="HF27" s="275"/>
      <c r="HH27" s="275"/>
      <c r="HJ27" s="275"/>
      <c r="HL27" s="275"/>
      <c r="HN27" s="275"/>
      <c r="HP27" s="275"/>
      <c r="HR27" s="275"/>
      <c r="HT27" s="275"/>
      <c r="HV27" s="275"/>
      <c r="HX27" s="275"/>
      <c r="HZ27" s="275"/>
      <c r="IB27" s="275"/>
      <c r="ID27" s="275"/>
      <c r="IF27" s="275"/>
      <c r="IH27" s="275"/>
      <c r="IJ27" s="275"/>
      <c r="IL27" s="275"/>
      <c r="IN27" s="260"/>
      <c r="IO27" s="260"/>
      <c r="IP27" s="260"/>
      <c r="IQ27" s="260"/>
      <c r="IR27" s="260"/>
      <c r="IS27" s="260"/>
      <c r="IT27" s="260"/>
      <c r="IU27" s="260"/>
      <c r="IV27" s="260"/>
    </row>
    <row r="28" spans="1:256" s="280" customFormat="1" ht="3" customHeight="1">
      <c r="A28" s="278"/>
      <c r="B28" s="73"/>
      <c r="C28" s="278"/>
      <c r="D28" s="73"/>
      <c r="E28" s="272"/>
      <c r="F28" s="279"/>
      <c r="G28" s="272"/>
      <c r="H28" s="68"/>
      <c r="J28" s="275"/>
      <c r="L28" s="275"/>
      <c r="N28" s="275"/>
      <c r="P28" s="275"/>
      <c r="R28" s="275"/>
      <c r="T28" s="275"/>
      <c r="V28" s="275"/>
      <c r="X28" s="275"/>
      <c r="Z28" s="275"/>
      <c r="AB28" s="275"/>
      <c r="AD28" s="275"/>
      <c r="AF28" s="275"/>
      <c r="AH28" s="275"/>
      <c r="AJ28" s="275"/>
      <c r="AL28" s="275"/>
      <c r="AN28" s="275"/>
      <c r="AP28" s="275"/>
      <c r="AR28" s="275"/>
      <c r="AT28" s="275"/>
      <c r="AV28" s="275"/>
      <c r="AX28" s="275"/>
      <c r="AZ28" s="275"/>
      <c r="BB28" s="275"/>
      <c r="BD28" s="275"/>
      <c r="BF28" s="275"/>
      <c r="BH28" s="275"/>
      <c r="BJ28" s="275"/>
      <c r="BL28" s="275"/>
      <c r="BN28" s="275"/>
      <c r="BP28" s="275"/>
      <c r="BR28" s="275"/>
      <c r="BT28" s="275"/>
      <c r="BV28" s="275"/>
      <c r="BX28" s="275"/>
      <c r="BZ28" s="275"/>
      <c r="CB28" s="275"/>
      <c r="CD28" s="275"/>
      <c r="CF28" s="275"/>
      <c r="CH28" s="275"/>
      <c r="CJ28" s="275"/>
      <c r="CL28" s="275"/>
      <c r="CN28" s="275"/>
      <c r="CP28" s="275"/>
      <c r="CR28" s="275"/>
      <c r="CT28" s="275"/>
      <c r="CV28" s="275"/>
      <c r="CX28" s="275"/>
      <c r="CZ28" s="275"/>
      <c r="DB28" s="275"/>
      <c r="DD28" s="275"/>
      <c r="DF28" s="275"/>
      <c r="DH28" s="275"/>
      <c r="DJ28" s="275"/>
      <c r="DL28" s="275"/>
      <c r="DN28" s="275"/>
      <c r="DP28" s="275"/>
      <c r="DR28" s="275"/>
      <c r="DT28" s="275"/>
      <c r="DV28" s="275"/>
      <c r="DX28" s="275"/>
      <c r="DZ28" s="275"/>
      <c r="EB28" s="275"/>
      <c r="ED28" s="275"/>
      <c r="EF28" s="275"/>
      <c r="EH28" s="275"/>
      <c r="EJ28" s="275"/>
      <c r="EL28" s="275"/>
      <c r="EN28" s="275"/>
      <c r="EP28" s="275"/>
      <c r="ER28" s="275"/>
      <c r="ET28" s="275"/>
      <c r="EV28" s="275"/>
      <c r="EX28" s="275"/>
      <c r="EZ28" s="275"/>
      <c r="FB28" s="275"/>
      <c r="FD28" s="275"/>
      <c r="FF28" s="275"/>
      <c r="FH28" s="275"/>
      <c r="FJ28" s="275"/>
      <c r="FL28" s="275"/>
      <c r="FN28" s="275"/>
      <c r="FP28" s="275"/>
      <c r="FR28" s="275"/>
      <c r="FT28" s="275"/>
      <c r="FV28" s="275"/>
      <c r="FX28" s="275"/>
      <c r="FZ28" s="275"/>
      <c r="GB28" s="275"/>
      <c r="GD28" s="275"/>
      <c r="GF28" s="275"/>
      <c r="GH28" s="275"/>
      <c r="GJ28" s="275"/>
      <c r="GL28" s="275"/>
      <c r="GN28" s="275"/>
      <c r="GP28" s="275"/>
      <c r="GR28" s="275"/>
      <c r="GT28" s="275"/>
      <c r="GV28" s="275"/>
      <c r="GX28" s="275"/>
      <c r="GZ28" s="275"/>
      <c r="HB28" s="275"/>
      <c r="HD28" s="275"/>
      <c r="HF28" s="275"/>
      <c r="HH28" s="275"/>
      <c r="HJ28" s="275"/>
      <c r="HL28" s="275"/>
      <c r="HN28" s="275"/>
      <c r="HP28" s="275"/>
      <c r="HR28" s="275"/>
      <c r="HT28" s="275"/>
      <c r="HV28" s="275"/>
      <c r="HX28" s="275"/>
      <c r="HZ28" s="275"/>
      <c r="IB28" s="275"/>
      <c r="ID28" s="275"/>
      <c r="IF28" s="275"/>
      <c r="IH28" s="275"/>
      <c r="IJ28" s="275"/>
      <c r="IL28" s="275"/>
      <c r="IN28" s="260"/>
      <c r="IO28" s="260"/>
      <c r="IP28" s="260"/>
      <c r="IQ28" s="260"/>
      <c r="IR28" s="260"/>
      <c r="IS28" s="260"/>
      <c r="IT28" s="260"/>
      <c r="IU28" s="260"/>
      <c r="IV28" s="260"/>
    </row>
    <row r="29" spans="1:256" s="284" customFormat="1" ht="12.75">
      <c r="A29" s="281">
        <f>+B29*C29/100</f>
        <v>0</v>
      </c>
      <c r="B29" s="93">
        <v>1</v>
      </c>
      <c r="C29" s="282">
        <f>SUM(I29:IO29)/$F$2/B29*100</f>
        <v>0</v>
      </c>
      <c r="D29" s="98" t="s">
        <v>119</v>
      </c>
      <c r="E29" s="272"/>
      <c r="F29" s="283">
        <f>+'Quest.di gruppo omogeneo'!G42</f>
        <v>0.5</v>
      </c>
      <c r="G29" s="272"/>
      <c r="H29" s="68"/>
      <c r="J29" s="275"/>
      <c r="L29" s="275"/>
      <c r="N29" s="275"/>
      <c r="P29" s="275"/>
      <c r="R29" s="275"/>
      <c r="T29" s="275"/>
      <c r="V29" s="275"/>
      <c r="X29" s="275"/>
      <c r="Z29" s="275"/>
      <c r="AB29" s="275"/>
      <c r="AD29" s="275"/>
      <c r="AF29" s="275"/>
      <c r="AH29" s="275"/>
      <c r="AJ29" s="275"/>
      <c r="AL29" s="275"/>
      <c r="AN29" s="275"/>
      <c r="AP29" s="275"/>
      <c r="AR29" s="275"/>
      <c r="AT29" s="275"/>
      <c r="AV29" s="275"/>
      <c r="AX29" s="275"/>
      <c r="AZ29" s="275"/>
      <c r="BB29" s="275"/>
      <c r="BD29" s="275"/>
      <c r="BF29" s="275"/>
      <c r="BH29" s="275"/>
      <c r="BJ29" s="275"/>
      <c r="BL29" s="275"/>
      <c r="BN29" s="275"/>
      <c r="BP29" s="275"/>
      <c r="BR29" s="275"/>
      <c r="BT29" s="275"/>
      <c r="BV29" s="275"/>
      <c r="BX29" s="275"/>
      <c r="BZ29" s="275"/>
      <c r="CB29" s="275"/>
      <c r="CD29" s="275"/>
      <c r="CF29" s="275"/>
      <c r="CH29" s="275"/>
      <c r="CJ29" s="275"/>
      <c r="CL29" s="275"/>
      <c r="CN29" s="275"/>
      <c r="CP29" s="275"/>
      <c r="CR29" s="275"/>
      <c r="CT29" s="275"/>
      <c r="CV29" s="275"/>
      <c r="CX29" s="275"/>
      <c r="CZ29" s="275"/>
      <c r="DB29" s="275"/>
      <c r="DD29" s="275"/>
      <c r="DF29" s="275"/>
      <c r="DH29" s="275"/>
      <c r="DJ29" s="275"/>
      <c r="DL29" s="275"/>
      <c r="DN29" s="275"/>
      <c r="DP29" s="275"/>
      <c r="DR29" s="275"/>
      <c r="DT29" s="275"/>
      <c r="DV29" s="275"/>
      <c r="DX29" s="275"/>
      <c r="DZ29" s="275"/>
      <c r="EB29" s="275"/>
      <c r="ED29" s="275"/>
      <c r="EF29" s="275"/>
      <c r="EH29" s="275"/>
      <c r="EJ29" s="275"/>
      <c r="EL29" s="275"/>
      <c r="EN29" s="275"/>
      <c r="EP29" s="275"/>
      <c r="ER29" s="275"/>
      <c r="ET29" s="275"/>
      <c r="EV29" s="275"/>
      <c r="EX29" s="275"/>
      <c r="EZ29" s="275"/>
      <c r="FB29" s="275"/>
      <c r="FD29" s="275"/>
      <c r="FF29" s="275"/>
      <c r="FH29" s="275"/>
      <c r="FJ29" s="275"/>
      <c r="FL29" s="275"/>
      <c r="FN29" s="275"/>
      <c r="FP29" s="275"/>
      <c r="FR29" s="275"/>
      <c r="FT29" s="275"/>
      <c r="FV29" s="275"/>
      <c r="FX29" s="275"/>
      <c r="FZ29" s="275"/>
      <c r="GB29" s="275"/>
      <c r="GD29" s="275"/>
      <c r="GF29" s="275"/>
      <c r="GH29" s="275"/>
      <c r="GJ29" s="275"/>
      <c r="GL29" s="275"/>
      <c r="GN29" s="275"/>
      <c r="GP29" s="275"/>
      <c r="GR29" s="275"/>
      <c r="GT29" s="275"/>
      <c r="GV29" s="275"/>
      <c r="GX29" s="275"/>
      <c r="GZ29" s="275"/>
      <c r="HB29" s="275"/>
      <c r="HD29" s="275"/>
      <c r="HF29" s="275"/>
      <c r="HH29" s="275"/>
      <c r="HJ29" s="275"/>
      <c r="HL29" s="275"/>
      <c r="HN29" s="275"/>
      <c r="HP29" s="275"/>
      <c r="HR29" s="275"/>
      <c r="HT29" s="275"/>
      <c r="HV29" s="275"/>
      <c r="HX29" s="275"/>
      <c r="HZ29" s="275"/>
      <c r="IB29" s="275"/>
      <c r="ID29" s="275"/>
      <c r="IF29" s="275"/>
      <c r="IH29" s="275"/>
      <c r="IJ29" s="275"/>
      <c r="IL29" s="275"/>
      <c r="IN29" s="260"/>
      <c r="IO29" s="260"/>
      <c r="IP29" s="260"/>
      <c r="IQ29" s="260"/>
      <c r="IR29" s="260"/>
      <c r="IS29" s="260"/>
      <c r="IT29" s="260"/>
      <c r="IU29" s="260"/>
      <c r="IV29" s="260"/>
    </row>
    <row r="30" spans="1:256" s="280" customFormat="1" ht="3" customHeight="1">
      <c r="A30" s="278"/>
      <c r="B30" s="73"/>
      <c r="C30" s="278"/>
      <c r="D30" s="73"/>
      <c r="E30" s="272"/>
      <c r="F30" s="279"/>
      <c r="G30" s="272"/>
      <c r="H30" s="68"/>
      <c r="J30" s="275"/>
      <c r="L30" s="275"/>
      <c r="N30" s="275"/>
      <c r="P30" s="275"/>
      <c r="R30" s="275"/>
      <c r="T30" s="275"/>
      <c r="V30" s="275"/>
      <c r="X30" s="275"/>
      <c r="Z30" s="275"/>
      <c r="AB30" s="275"/>
      <c r="AD30" s="275"/>
      <c r="AF30" s="275"/>
      <c r="AH30" s="275"/>
      <c r="AJ30" s="275"/>
      <c r="AL30" s="275"/>
      <c r="AN30" s="275"/>
      <c r="AP30" s="275"/>
      <c r="AR30" s="275"/>
      <c r="AT30" s="275"/>
      <c r="AV30" s="275"/>
      <c r="AX30" s="275"/>
      <c r="AZ30" s="275"/>
      <c r="BB30" s="275"/>
      <c r="BD30" s="275"/>
      <c r="BF30" s="275"/>
      <c r="BH30" s="275"/>
      <c r="BJ30" s="275"/>
      <c r="BL30" s="275"/>
      <c r="BN30" s="275"/>
      <c r="BP30" s="275"/>
      <c r="BR30" s="275"/>
      <c r="BT30" s="275"/>
      <c r="BV30" s="275"/>
      <c r="BX30" s="275"/>
      <c r="BZ30" s="275"/>
      <c r="CB30" s="275"/>
      <c r="CD30" s="275"/>
      <c r="CF30" s="275"/>
      <c r="CH30" s="275"/>
      <c r="CJ30" s="275"/>
      <c r="CL30" s="275"/>
      <c r="CN30" s="275"/>
      <c r="CP30" s="275"/>
      <c r="CR30" s="275"/>
      <c r="CT30" s="275"/>
      <c r="CV30" s="275"/>
      <c r="CX30" s="275"/>
      <c r="CZ30" s="275"/>
      <c r="DB30" s="275"/>
      <c r="DD30" s="275"/>
      <c r="DF30" s="275"/>
      <c r="DH30" s="275"/>
      <c r="DJ30" s="275"/>
      <c r="DL30" s="275"/>
      <c r="DN30" s="275"/>
      <c r="DP30" s="275"/>
      <c r="DR30" s="275"/>
      <c r="DT30" s="275"/>
      <c r="DV30" s="275"/>
      <c r="DX30" s="275"/>
      <c r="DZ30" s="275"/>
      <c r="EB30" s="275"/>
      <c r="ED30" s="275"/>
      <c r="EF30" s="275"/>
      <c r="EH30" s="275"/>
      <c r="EJ30" s="275"/>
      <c r="EL30" s="275"/>
      <c r="EN30" s="275"/>
      <c r="EP30" s="275"/>
      <c r="ER30" s="275"/>
      <c r="ET30" s="275"/>
      <c r="EV30" s="275"/>
      <c r="EX30" s="275"/>
      <c r="EZ30" s="275"/>
      <c r="FB30" s="275"/>
      <c r="FD30" s="275"/>
      <c r="FF30" s="275"/>
      <c r="FH30" s="275"/>
      <c r="FJ30" s="275"/>
      <c r="FL30" s="275"/>
      <c r="FN30" s="275"/>
      <c r="FP30" s="275"/>
      <c r="FR30" s="275"/>
      <c r="FT30" s="275"/>
      <c r="FV30" s="275"/>
      <c r="FX30" s="275"/>
      <c r="FZ30" s="275"/>
      <c r="GB30" s="275"/>
      <c r="GD30" s="275"/>
      <c r="GF30" s="275"/>
      <c r="GH30" s="275"/>
      <c r="GJ30" s="275"/>
      <c r="GL30" s="275"/>
      <c r="GN30" s="275"/>
      <c r="GP30" s="275"/>
      <c r="GR30" s="275"/>
      <c r="GT30" s="275"/>
      <c r="GV30" s="275"/>
      <c r="GX30" s="275"/>
      <c r="GZ30" s="275"/>
      <c r="HB30" s="275"/>
      <c r="HD30" s="275"/>
      <c r="HF30" s="275"/>
      <c r="HH30" s="275"/>
      <c r="HJ30" s="275"/>
      <c r="HL30" s="275"/>
      <c r="HN30" s="275"/>
      <c r="HP30" s="275"/>
      <c r="HR30" s="275"/>
      <c r="HT30" s="275"/>
      <c r="HV30" s="275"/>
      <c r="HX30" s="275"/>
      <c r="HZ30" s="275"/>
      <c r="IB30" s="275"/>
      <c r="ID30" s="275"/>
      <c r="IF30" s="275"/>
      <c r="IH30" s="275"/>
      <c r="IJ30" s="275"/>
      <c r="IL30" s="275"/>
      <c r="IN30" s="260"/>
      <c r="IO30" s="260"/>
      <c r="IP30" s="260"/>
      <c r="IQ30" s="260"/>
      <c r="IR30" s="260"/>
      <c r="IS30" s="260"/>
      <c r="IT30" s="260"/>
      <c r="IU30" s="260"/>
      <c r="IV30" s="260"/>
    </row>
    <row r="31" spans="1:256" s="284" customFormat="1" ht="12.75">
      <c r="A31" s="281">
        <f>+B31*C31/100</f>
        <v>0</v>
      </c>
      <c r="B31" s="100">
        <v>3</v>
      </c>
      <c r="C31" s="282">
        <f>SUM(I31:IO31)/$F$2/B31*100</f>
        <v>0</v>
      </c>
      <c r="D31" s="107" t="s">
        <v>121</v>
      </c>
      <c r="E31" s="272"/>
      <c r="F31" s="283">
        <f>+'Quest.di gruppo omogeneo'!G44</f>
        <v>1.5</v>
      </c>
      <c r="G31" s="272"/>
      <c r="H31" s="68"/>
      <c r="J31" s="275"/>
      <c r="L31" s="275"/>
      <c r="N31" s="275"/>
      <c r="P31" s="275"/>
      <c r="R31" s="275"/>
      <c r="T31" s="275"/>
      <c r="V31" s="275"/>
      <c r="X31" s="275"/>
      <c r="Z31" s="275"/>
      <c r="AB31" s="275"/>
      <c r="AD31" s="275"/>
      <c r="AF31" s="275"/>
      <c r="AH31" s="275"/>
      <c r="AJ31" s="275"/>
      <c r="AL31" s="275"/>
      <c r="AN31" s="275"/>
      <c r="AP31" s="275"/>
      <c r="AR31" s="275"/>
      <c r="AT31" s="275"/>
      <c r="AV31" s="275"/>
      <c r="AX31" s="275"/>
      <c r="AZ31" s="275"/>
      <c r="BB31" s="275"/>
      <c r="BD31" s="275"/>
      <c r="BF31" s="275"/>
      <c r="BH31" s="275"/>
      <c r="BJ31" s="275"/>
      <c r="BL31" s="275"/>
      <c r="BN31" s="275"/>
      <c r="BP31" s="275"/>
      <c r="BR31" s="275"/>
      <c r="BT31" s="275"/>
      <c r="BV31" s="275"/>
      <c r="BX31" s="275"/>
      <c r="BZ31" s="275"/>
      <c r="CB31" s="275"/>
      <c r="CD31" s="275"/>
      <c r="CF31" s="275"/>
      <c r="CH31" s="275"/>
      <c r="CJ31" s="275"/>
      <c r="CL31" s="275"/>
      <c r="CN31" s="275"/>
      <c r="CP31" s="275"/>
      <c r="CR31" s="275"/>
      <c r="CT31" s="275"/>
      <c r="CV31" s="275"/>
      <c r="CX31" s="275"/>
      <c r="CZ31" s="275"/>
      <c r="DB31" s="275"/>
      <c r="DD31" s="275"/>
      <c r="DF31" s="275"/>
      <c r="DH31" s="275"/>
      <c r="DJ31" s="275"/>
      <c r="DL31" s="275"/>
      <c r="DN31" s="275"/>
      <c r="DP31" s="275"/>
      <c r="DR31" s="275"/>
      <c r="DT31" s="275"/>
      <c r="DV31" s="275"/>
      <c r="DX31" s="275"/>
      <c r="DZ31" s="275"/>
      <c r="EB31" s="275"/>
      <c r="ED31" s="275"/>
      <c r="EF31" s="275"/>
      <c r="EH31" s="275"/>
      <c r="EJ31" s="275"/>
      <c r="EL31" s="275"/>
      <c r="EN31" s="275"/>
      <c r="EP31" s="275"/>
      <c r="ER31" s="275"/>
      <c r="ET31" s="275"/>
      <c r="EV31" s="275"/>
      <c r="EX31" s="275"/>
      <c r="EZ31" s="275"/>
      <c r="FB31" s="275"/>
      <c r="FD31" s="275"/>
      <c r="FF31" s="275"/>
      <c r="FH31" s="275"/>
      <c r="FJ31" s="275"/>
      <c r="FL31" s="275"/>
      <c r="FN31" s="275"/>
      <c r="FP31" s="275"/>
      <c r="FR31" s="275"/>
      <c r="FT31" s="275"/>
      <c r="FV31" s="275"/>
      <c r="FX31" s="275"/>
      <c r="FZ31" s="275"/>
      <c r="GB31" s="275"/>
      <c r="GD31" s="275"/>
      <c r="GF31" s="275"/>
      <c r="GH31" s="275"/>
      <c r="GJ31" s="275"/>
      <c r="GL31" s="275"/>
      <c r="GN31" s="275"/>
      <c r="GP31" s="275"/>
      <c r="GR31" s="275"/>
      <c r="GT31" s="275"/>
      <c r="GV31" s="275"/>
      <c r="GX31" s="275"/>
      <c r="GZ31" s="275"/>
      <c r="HB31" s="275"/>
      <c r="HD31" s="275"/>
      <c r="HF31" s="275"/>
      <c r="HH31" s="275"/>
      <c r="HJ31" s="275"/>
      <c r="HL31" s="275"/>
      <c r="HN31" s="275"/>
      <c r="HP31" s="275"/>
      <c r="HR31" s="275"/>
      <c r="HT31" s="275"/>
      <c r="HV31" s="275"/>
      <c r="HX31" s="275"/>
      <c r="HZ31" s="275"/>
      <c r="IB31" s="275"/>
      <c r="ID31" s="275"/>
      <c r="IF31" s="275"/>
      <c r="IH31" s="275"/>
      <c r="IJ31" s="275"/>
      <c r="IL31" s="275"/>
      <c r="IN31" s="260"/>
      <c r="IO31" s="260"/>
      <c r="IP31" s="260"/>
      <c r="IQ31" s="260"/>
      <c r="IR31" s="260"/>
      <c r="IS31" s="260"/>
      <c r="IT31" s="260"/>
      <c r="IU31" s="260"/>
      <c r="IV31" s="260"/>
    </row>
    <row r="32" spans="1:256" s="280" customFormat="1" ht="3" customHeight="1">
      <c r="A32" s="278"/>
      <c r="B32" s="73"/>
      <c r="C32" s="278"/>
      <c r="D32" s="73"/>
      <c r="E32" s="272"/>
      <c r="F32" s="279"/>
      <c r="G32" s="272"/>
      <c r="H32" s="68"/>
      <c r="J32" s="275"/>
      <c r="L32" s="275"/>
      <c r="N32" s="275"/>
      <c r="P32" s="275"/>
      <c r="R32" s="275"/>
      <c r="T32" s="275"/>
      <c r="V32" s="275"/>
      <c r="X32" s="275"/>
      <c r="Z32" s="275"/>
      <c r="AB32" s="275"/>
      <c r="AD32" s="275"/>
      <c r="AF32" s="275"/>
      <c r="AH32" s="275"/>
      <c r="AJ32" s="275"/>
      <c r="AL32" s="275"/>
      <c r="AN32" s="275"/>
      <c r="AP32" s="275"/>
      <c r="AR32" s="275"/>
      <c r="AT32" s="275"/>
      <c r="AV32" s="275"/>
      <c r="AX32" s="275"/>
      <c r="AZ32" s="275"/>
      <c r="BB32" s="275"/>
      <c r="BD32" s="275"/>
      <c r="BF32" s="275"/>
      <c r="BH32" s="275"/>
      <c r="BJ32" s="275"/>
      <c r="BL32" s="275"/>
      <c r="BN32" s="275"/>
      <c r="BP32" s="275"/>
      <c r="BR32" s="275"/>
      <c r="BT32" s="275"/>
      <c r="BV32" s="275"/>
      <c r="BX32" s="275"/>
      <c r="BZ32" s="275"/>
      <c r="CB32" s="275"/>
      <c r="CD32" s="275"/>
      <c r="CF32" s="275"/>
      <c r="CH32" s="275"/>
      <c r="CJ32" s="275"/>
      <c r="CL32" s="275"/>
      <c r="CN32" s="275"/>
      <c r="CP32" s="275"/>
      <c r="CR32" s="275"/>
      <c r="CT32" s="275"/>
      <c r="CV32" s="275"/>
      <c r="CX32" s="275"/>
      <c r="CZ32" s="275"/>
      <c r="DB32" s="275"/>
      <c r="DD32" s="275"/>
      <c r="DF32" s="275"/>
      <c r="DH32" s="275"/>
      <c r="DJ32" s="275"/>
      <c r="DL32" s="275"/>
      <c r="DN32" s="275"/>
      <c r="DP32" s="275"/>
      <c r="DR32" s="275"/>
      <c r="DT32" s="275"/>
      <c r="DV32" s="275"/>
      <c r="DX32" s="275"/>
      <c r="DZ32" s="275"/>
      <c r="EB32" s="275"/>
      <c r="ED32" s="275"/>
      <c r="EF32" s="275"/>
      <c r="EH32" s="275"/>
      <c r="EJ32" s="275"/>
      <c r="EL32" s="275"/>
      <c r="EN32" s="275"/>
      <c r="EP32" s="275"/>
      <c r="ER32" s="275"/>
      <c r="ET32" s="275"/>
      <c r="EV32" s="275"/>
      <c r="EX32" s="275"/>
      <c r="EZ32" s="275"/>
      <c r="FB32" s="275"/>
      <c r="FD32" s="275"/>
      <c r="FF32" s="275"/>
      <c r="FH32" s="275"/>
      <c r="FJ32" s="275"/>
      <c r="FL32" s="275"/>
      <c r="FN32" s="275"/>
      <c r="FP32" s="275"/>
      <c r="FR32" s="275"/>
      <c r="FT32" s="275"/>
      <c r="FV32" s="275"/>
      <c r="FX32" s="275"/>
      <c r="FZ32" s="275"/>
      <c r="GB32" s="275"/>
      <c r="GD32" s="275"/>
      <c r="GF32" s="275"/>
      <c r="GH32" s="275"/>
      <c r="GJ32" s="275"/>
      <c r="GL32" s="275"/>
      <c r="GN32" s="275"/>
      <c r="GP32" s="275"/>
      <c r="GR32" s="275"/>
      <c r="GT32" s="275"/>
      <c r="GV32" s="275"/>
      <c r="GX32" s="275"/>
      <c r="GZ32" s="275"/>
      <c r="HB32" s="275"/>
      <c r="HD32" s="275"/>
      <c r="HF32" s="275"/>
      <c r="HH32" s="275"/>
      <c r="HJ32" s="275"/>
      <c r="HL32" s="275"/>
      <c r="HN32" s="275"/>
      <c r="HP32" s="275"/>
      <c r="HR32" s="275"/>
      <c r="HT32" s="275"/>
      <c r="HV32" s="275"/>
      <c r="HX32" s="275"/>
      <c r="HZ32" s="275"/>
      <c r="IB32" s="275"/>
      <c r="ID32" s="275"/>
      <c r="IF32" s="275"/>
      <c r="IH32" s="275"/>
      <c r="IJ32" s="275"/>
      <c r="IL32" s="275"/>
      <c r="IN32" s="260"/>
      <c r="IO32" s="260"/>
      <c r="IP32" s="260"/>
      <c r="IQ32" s="260"/>
      <c r="IR32" s="260"/>
      <c r="IS32" s="260"/>
      <c r="IT32" s="260"/>
      <c r="IU32" s="260"/>
      <c r="IV32" s="260"/>
    </row>
    <row r="33" spans="1:256" s="284" customFormat="1" ht="12.75">
      <c r="A33" s="281">
        <f>+B33*C33/100</f>
        <v>0</v>
      </c>
      <c r="B33" s="93">
        <v>0.5</v>
      </c>
      <c r="C33" s="282">
        <f>SUM(I33:IO33)/$F$2/B33*100</f>
        <v>0</v>
      </c>
      <c r="D33" s="98" t="s">
        <v>123</v>
      </c>
      <c r="E33" s="272"/>
      <c r="F33" s="283">
        <f>+'Quest.di gruppo omogeneo'!G46</f>
        <v>0.25</v>
      </c>
      <c r="G33" s="272"/>
      <c r="H33" s="68"/>
      <c r="J33" s="275"/>
      <c r="L33" s="275"/>
      <c r="N33" s="275"/>
      <c r="P33" s="275"/>
      <c r="R33" s="275"/>
      <c r="T33" s="275"/>
      <c r="V33" s="275"/>
      <c r="X33" s="275"/>
      <c r="Z33" s="275"/>
      <c r="AB33" s="275"/>
      <c r="AD33" s="275"/>
      <c r="AF33" s="275"/>
      <c r="AH33" s="275"/>
      <c r="AJ33" s="275"/>
      <c r="AL33" s="275"/>
      <c r="AN33" s="275"/>
      <c r="AP33" s="275"/>
      <c r="AR33" s="275"/>
      <c r="AT33" s="275"/>
      <c r="AV33" s="275"/>
      <c r="AX33" s="275"/>
      <c r="AZ33" s="275"/>
      <c r="BB33" s="275"/>
      <c r="BD33" s="275"/>
      <c r="BF33" s="275"/>
      <c r="BH33" s="275"/>
      <c r="BJ33" s="275"/>
      <c r="BL33" s="275"/>
      <c r="BN33" s="275"/>
      <c r="BP33" s="275"/>
      <c r="BR33" s="275"/>
      <c r="BT33" s="275"/>
      <c r="BV33" s="275"/>
      <c r="BX33" s="275"/>
      <c r="BZ33" s="275"/>
      <c r="CB33" s="275"/>
      <c r="CD33" s="275"/>
      <c r="CF33" s="275"/>
      <c r="CH33" s="275"/>
      <c r="CJ33" s="275"/>
      <c r="CL33" s="275"/>
      <c r="CN33" s="275"/>
      <c r="CP33" s="275"/>
      <c r="CR33" s="275"/>
      <c r="CT33" s="275"/>
      <c r="CV33" s="275"/>
      <c r="CX33" s="275"/>
      <c r="CZ33" s="275"/>
      <c r="DB33" s="275"/>
      <c r="DD33" s="275"/>
      <c r="DF33" s="275"/>
      <c r="DH33" s="275"/>
      <c r="DJ33" s="275"/>
      <c r="DL33" s="275"/>
      <c r="DN33" s="275"/>
      <c r="DP33" s="275"/>
      <c r="DR33" s="275"/>
      <c r="DT33" s="275"/>
      <c r="DV33" s="275"/>
      <c r="DX33" s="275"/>
      <c r="DZ33" s="275"/>
      <c r="EB33" s="275"/>
      <c r="ED33" s="275"/>
      <c r="EF33" s="275"/>
      <c r="EH33" s="275"/>
      <c r="EJ33" s="275"/>
      <c r="EL33" s="275"/>
      <c r="EN33" s="275"/>
      <c r="EP33" s="275"/>
      <c r="ER33" s="275"/>
      <c r="ET33" s="275"/>
      <c r="EV33" s="275"/>
      <c r="EX33" s="275"/>
      <c r="EZ33" s="275"/>
      <c r="FB33" s="275"/>
      <c r="FD33" s="275"/>
      <c r="FF33" s="275"/>
      <c r="FH33" s="275"/>
      <c r="FJ33" s="275"/>
      <c r="FL33" s="275"/>
      <c r="FN33" s="275"/>
      <c r="FP33" s="275"/>
      <c r="FR33" s="275"/>
      <c r="FT33" s="275"/>
      <c r="FV33" s="275"/>
      <c r="FX33" s="275"/>
      <c r="FZ33" s="275"/>
      <c r="GB33" s="275"/>
      <c r="GD33" s="275"/>
      <c r="GF33" s="275"/>
      <c r="GH33" s="275"/>
      <c r="GJ33" s="275"/>
      <c r="GL33" s="275"/>
      <c r="GN33" s="275"/>
      <c r="GP33" s="275"/>
      <c r="GR33" s="275"/>
      <c r="GT33" s="275"/>
      <c r="GV33" s="275"/>
      <c r="GX33" s="275"/>
      <c r="GZ33" s="275"/>
      <c r="HB33" s="275"/>
      <c r="HD33" s="275"/>
      <c r="HF33" s="275"/>
      <c r="HH33" s="275"/>
      <c r="HJ33" s="275"/>
      <c r="HL33" s="275"/>
      <c r="HN33" s="275"/>
      <c r="HP33" s="275"/>
      <c r="HR33" s="275"/>
      <c r="HT33" s="275"/>
      <c r="HV33" s="275"/>
      <c r="HX33" s="275"/>
      <c r="HZ33" s="275"/>
      <c r="IB33" s="275"/>
      <c r="ID33" s="275"/>
      <c r="IF33" s="275"/>
      <c r="IH33" s="275"/>
      <c r="IJ33" s="275"/>
      <c r="IL33" s="275"/>
      <c r="IN33" s="260"/>
      <c r="IO33" s="260"/>
      <c r="IP33" s="260"/>
      <c r="IQ33" s="260"/>
      <c r="IR33" s="260"/>
      <c r="IS33" s="260"/>
      <c r="IT33" s="260"/>
      <c r="IU33" s="260"/>
      <c r="IV33" s="260"/>
    </row>
    <row r="34" spans="1:256" s="280" customFormat="1" ht="3" customHeight="1">
      <c r="A34" s="278"/>
      <c r="B34" s="73"/>
      <c r="C34" s="278"/>
      <c r="D34" s="73"/>
      <c r="E34" s="272"/>
      <c r="F34" s="279"/>
      <c r="G34" s="272"/>
      <c r="H34" s="68"/>
      <c r="J34" s="275"/>
      <c r="L34" s="275"/>
      <c r="N34" s="275"/>
      <c r="P34" s="275"/>
      <c r="R34" s="275"/>
      <c r="T34" s="275"/>
      <c r="V34" s="275"/>
      <c r="X34" s="275"/>
      <c r="Z34" s="275"/>
      <c r="AB34" s="275"/>
      <c r="AD34" s="275"/>
      <c r="AF34" s="275"/>
      <c r="AH34" s="275"/>
      <c r="AJ34" s="275"/>
      <c r="AL34" s="275"/>
      <c r="AN34" s="275"/>
      <c r="AP34" s="275"/>
      <c r="AR34" s="275"/>
      <c r="AT34" s="275"/>
      <c r="AV34" s="275"/>
      <c r="AX34" s="275"/>
      <c r="AZ34" s="275"/>
      <c r="BB34" s="275"/>
      <c r="BD34" s="275"/>
      <c r="BF34" s="275"/>
      <c r="BH34" s="275"/>
      <c r="BJ34" s="275"/>
      <c r="BL34" s="275"/>
      <c r="BN34" s="275"/>
      <c r="BP34" s="275"/>
      <c r="BR34" s="275"/>
      <c r="BT34" s="275"/>
      <c r="BV34" s="275"/>
      <c r="BX34" s="275"/>
      <c r="BZ34" s="275"/>
      <c r="CB34" s="275"/>
      <c r="CD34" s="275"/>
      <c r="CF34" s="275"/>
      <c r="CH34" s="275"/>
      <c r="CJ34" s="275"/>
      <c r="CL34" s="275"/>
      <c r="CN34" s="275"/>
      <c r="CP34" s="275"/>
      <c r="CR34" s="275"/>
      <c r="CT34" s="275"/>
      <c r="CV34" s="275"/>
      <c r="CX34" s="275"/>
      <c r="CZ34" s="275"/>
      <c r="DB34" s="275"/>
      <c r="DD34" s="275"/>
      <c r="DF34" s="275"/>
      <c r="DH34" s="275"/>
      <c r="DJ34" s="275"/>
      <c r="DL34" s="275"/>
      <c r="DN34" s="275"/>
      <c r="DP34" s="275"/>
      <c r="DR34" s="275"/>
      <c r="DT34" s="275"/>
      <c r="DV34" s="275"/>
      <c r="DX34" s="275"/>
      <c r="DZ34" s="275"/>
      <c r="EB34" s="275"/>
      <c r="ED34" s="275"/>
      <c r="EF34" s="275"/>
      <c r="EH34" s="275"/>
      <c r="EJ34" s="275"/>
      <c r="EL34" s="275"/>
      <c r="EN34" s="275"/>
      <c r="EP34" s="275"/>
      <c r="ER34" s="275"/>
      <c r="ET34" s="275"/>
      <c r="EV34" s="275"/>
      <c r="EX34" s="275"/>
      <c r="EZ34" s="275"/>
      <c r="FB34" s="275"/>
      <c r="FD34" s="275"/>
      <c r="FF34" s="275"/>
      <c r="FH34" s="275"/>
      <c r="FJ34" s="275"/>
      <c r="FL34" s="275"/>
      <c r="FN34" s="275"/>
      <c r="FP34" s="275"/>
      <c r="FR34" s="275"/>
      <c r="FT34" s="275"/>
      <c r="FV34" s="275"/>
      <c r="FX34" s="275"/>
      <c r="FZ34" s="275"/>
      <c r="GB34" s="275"/>
      <c r="GD34" s="275"/>
      <c r="GF34" s="275"/>
      <c r="GH34" s="275"/>
      <c r="GJ34" s="275"/>
      <c r="GL34" s="275"/>
      <c r="GN34" s="275"/>
      <c r="GP34" s="275"/>
      <c r="GR34" s="275"/>
      <c r="GT34" s="275"/>
      <c r="GV34" s="275"/>
      <c r="GX34" s="275"/>
      <c r="GZ34" s="275"/>
      <c r="HB34" s="275"/>
      <c r="HD34" s="275"/>
      <c r="HF34" s="275"/>
      <c r="HH34" s="275"/>
      <c r="HJ34" s="275"/>
      <c r="HL34" s="275"/>
      <c r="HN34" s="275"/>
      <c r="HP34" s="275"/>
      <c r="HR34" s="275"/>
      <c r="HT34" s="275"/>
      <c r="HV34" s="275"/>
      <c r="HX34" s="275"/>
      <c r="HZ34" s="275"/>
      <c r="IB34" s="275"/>
      <c r="ID34" s="275"/>
      <c r="IF34" s="275"/>
      <c r="IH34" s="275"/>
      <c r="IJ34" s="275"/>
      <c r="IL34" s="275"/>
      <c r="IN34" s="260"/>
      <c r="IO34" s="260"/>
      <c r="IP34" s="260"/>
      <c r="IQ34" s="260"/>
      <c r="IR34" s="260"/>
      <c r="IS34" s="260"/>
      <c r="IT34" s="260"/>
      <c r="IU34" s="260"/>
      <c r="IV34" s="260"/>
    </row>
    <row r="35" spans="1:256" s="284" customFormat="1" ht="12.75">
      <c r="A35" s="281">
        <f>+B35*C35/100</f>
        <v>0</v>
      </c>
      <c r="B35" s="93">
        <v>0.5</v>
      </c>
      <c r="C35" s="282">
        <f>SUM(I35:IO35)/$F$2/B35*100</f>
        <v>0</v>
      </c>
      <c r="D35" s="78" t="s">
        <v>125</v>
      </c>
      <c r="E35" s="272"/>
      <c r="F35" s="283">
        <f>+'Quest.di gruppo omogeneo'!G48</f>
        <v>0.25</v>
      </c>
      <c r="G35" s="272"/>
      <c r="H35" s="68"/>
      <c r="J35" s="275"/>
      <c r="L35" s="275"/>
      <c r="N35" s="275"/>
      <c r="P35" s="275"/>
      <c r="R35" s="275"/>
      <c r="T35" s="275"/>
      <c r="V35" s="275"/>
      <c r="X35" s="275"/>
      <c r="Z35" s="275"/>
      <c r="AB35" s="275"/>
      <c r="AD35" s="275"/>
      <c r="AF35" s="275"/>
      <c r="AH35" s="275"/>
      <c r="AJ35" s="275"/>
      <c r="AL35" s="275"/>
      <c r="AN35" s="275"/>
      <c r="AP35" s="275"/>
      <c r="AR35" s="275"/>
      <c r="AT35" s="275"/>
      <c r="AV35" s="275"/>
      <c r="AX35" s="275"/>
      <c r="AZ35" s="275"/>
      <c r="BB35" s="275"/>
      <c r="BD35" s="275"/>
      <c r="BF35" s="275"/>
      <c r="BH35" s="275"/>
      <c r="BJ35" s="275"/>
      <c r="BL35" s="275"/>
      <c r="BN35" s="275"/>
      <c r="BP35" s="275"/>
      <c r="BR35" s="275"/>
      <c r="BT35" s="275"/>
      <c r="BV35" s="275"/>
      <c r="BX35" s="275"/>
      <c r="BZ35" s="275"/>
      <c r="CB35" s="275"/>
      <c r="CD35" s="275"/>
      <c r="CF35" s="275"/>
      <c r="CH35" s="275"/>
      <c r="CJ35" s="275"/>
      <c r="CL35" s="275"/>
      <c r="CN35" s="275"/>
      <c r="CP35" s="275"/>
      <c r="CR35" s="275"/>
      <c r="CT35" s="275"/>
      <c r="CV35" s="275"/>
      <c r="CX35" s="275"/>
      <c r="CZ35" s="275"/>
      <c r="DB35" s="275"/>
      <c r="DD35" s="275"/>
      <c r="DF35" s="275"/>
      <c r="DH35" s="275"/>
      <c r="DJ35" s="275"/>
      <c r="DL35" s="275"/>
      <c r="DN35" s="275"/>
      <c r="DP35" s="275"/>
      <c r="DR35" s="275"/>
      <c r="DT35" s="275"/>
      <c r="DV35" s="275"/>
      <c r="DX35" s="275"/>
      <c r="DZ35" s="275"/>
      <c r="EB35" s="275"/>
      <c r="ED35" s="275"/>
      <c r="EF35" s="275"/>
      <c r="EH35" s="275"/>
      <c r="EJ35" s="275"/>
      <c r="EL35" s="275"/>
      <c r="EN35" s="275"/>
      <c r="EP35" s="275"/>
      <c r="ER35" s="275"/>
      <c r="ET35" s="275"/>
      <c r="EV35" s="275"/>
      <c r="EX35" s="275"/>
      <c r="EZ35" s="275"/>
      <c r="FB35" s="275"/>
      <c r="FD35" s="275"/>
      <c r="FF35" s="275"/>
      <c r="FH35" s="275"/>
      <c r="FJ35" s="275"/>
      <c r="FL35" s="275"/>
      <c r="FN35" s="275"/>
      <c r="FP35" s="275"/>
      <c r="FR35" s="275"/>
      <c r="FT35" s="275"/>
      <c r="FV35" s="275"/>
      <c r="FX35" s="275"/>
      <c r="FZ35" s="275"/>
      <c r="GB35" s="275"/>
      <c r="GD35" s="275"/>
      <c r="GF35" s="275"/>
      <c r="GH35" s="275"/>
      <c r="GJ35" s="275"/>
      <c r="GL35" s="275"/>
      <c r="GN35" s="275"/>
      <c r="GP35" s="275"/>
      <c r="GR35" s="275"/>
      <c r="GT35" s="275"/>
      <c r="GV35" s="275"/>
      <c r="GX35" s="275"/>
      <c r="GZ35" s="275"/>
      <c r="HB35" s="275"/>
      <c r="HD35" s="275"/>
      <c r="HF35" s="275"/>
      <c r="HH35" s="275"/>
      <c r="HJ35" s="275"/>
      <c r="HL35" s="275"/>
      <c r="HN35" s="275"/>
      <c r="HP35" s="275"/>
      <c r="HR35" s="275"/>
      <c r="HT35" s="275"/>
      <c r="HV35" s="275"/>
      <c r="HX35" s="275"/>
      <c r="HZ35" s="275"/>
      <c r="IB35" s="275"/>
      <c r="ID35" s="275"/>
      <c r="IF35" s="275"/>
      <c r="IH35" s="275"/>
      <c r="IJ35" s="275"/>
      <c r="IL35" s="275"/>
      <c r="IN35" s="260"/>
      <c r="IO35" s="260"/>
      <c r="IP35" s="260"/>
      <c r="IQ35" s="260"/>
      <c r="IR35" s="260"/>
      <c r="IS35" s="260"/>
      <c r="IT35" s="260"/>
      <c r="IU35" s="260"/>
      <c r="IV35" s="260"/>
    </row>
    <row r="36" spans="1:256" s="280" customFormat="1" ht="3" customHeight="1">
      <c r="A36" s="278"/>
      <c r="B36" s="73"/>
      <c r="C36" s="278"/>
      <c r="D36" s="73"/>
      <c r="E36" s="272"/>
      <c r="F36" s="279"/>
      <c r="G36" s="272"/>
      <c r="H36" s="68"/>
      <c r="J36" s="275"/>
      <c r="L36" s="275"/>
      <c r="N36" s="275"/>
      <c r="P36" s="275"/>
      <c r="R36" s="275"/>
      <c r="T36" s="275"/>
      <c r="V36" s="275"/>
      <c r="X36" s="275"/>
      <c r="Z36" s="275"/>
      <c r="AB36" s="275"/>
      <c r="AD36" s="275"/>
      <c r="AF36" s="275"/>
      <c r="AH36" s="275"/>
      <c r="AJ36" s="275"/>
      <c r="AL36" s="275"/>
      <c r="AN36" s="275"/>
      <c r="AP36" s="275"/>
      <c r="AR36" s="275"/>
      <c r="AT36" s="275"/>
      <c r="AV36" s="275"/>
      <c r="AX36" s="275"/>
      <c r="AZ36" s="275"/>
      <c r="BB36" s="275"/>
      <c r="BD36" s="275"/>
      <c r="BF36" s="275"/>
      <c r="BH36" s="275"/>
      <c r="BJ36" s="275"/>
      <c r="BL36" s="275"/>
      <c r="BN36" s="275"/>
      <c r="BP36" s="275"/>
      <c r="BR36" s="275"/>
      <c r="BT36" s="275"/>
      <c r="BV36" s="275"/>
      <c r="BX36" s="275"/>
      <c r="BZ36" s="275"/>
      <c r="CB36" s="275"/>
      <c r="CD36" s="275"/>
      <c r="CF36" s="275"/>
      <c r="CH36" s="275"/>
      <c r="CJ36" s="275"/>
      <c r="CL36" s="275"/>
      <c r="CN36" s="275"/>
      <c r="CP36" s="275"/>
      <c r="CR36" s="275"/>
      <c r="CT36" s="275"/>
      <c r="CV36" s="275"/>
      <c r="CX36" s="275"/>
      <c r="CZ36" s="275"/>
      <c r="DB36" s="275"/>
      <c r="DD36" s="275"/>
      <c r="DF36" s="275"/>
      <c r="DH36" s="275"/>
      <c r="DJ36" s="275"/>
      <c r="DL36" s="275"/>
      <c r="DN36" s="275"/>
      <c r="DP36" s="275"/>
      <c r="DR36" s="275"/>
      <c r="DT36" s="275"/>
      <c r="DV36" s="275"/>
      <c r="DX36" s="275"/>
      <c r="DZ36" s="275"/>
      <c r="EB36" s="275"/>
      <c r="ED36" s="275"/>
      <c r="EF36" s="275"/>
      <c r="EH36" s="275"/>
      <c r="EJ36" s="275"/>
      <c r="EL36" s="275"/>
      <c r="EN36" s="275"/>
      <c r="EP36" s="275"/>
      <c r="ER36" s="275"/>
      <c r="ET36" s="275"/>
      <c r="EV36" s="275"/>
      <c r="EX36" s="275"/>
      <c r="EZ36" s="275"/>
      <c r="FB36" s="275"/>
      <c r="FD36" s="275"/>
      <c r="FF36" s="275"/>
      <c r="FH36" s="275"/>
      <c r="FJ36" s="275"/>
      <c r="FL36" s="275"/>
      <c r="FN36" s="275"/>
      <c r="FP36" s="275"/>
      <c r="FR36" s="275"/>
      <c r="FT36" s="275"/>
      <c r="FV36" s="275"/>
      <c r="FX36" s="275"/>
      <c r="FZ36" s="275"/>
      <c r="GB36" s="275"/>
      <c r="GD36" s="275"/>
      <c r="GF36" s="275"/>
      <c r="GH36" s="275"/>
      <c r="GJ36" s="275"/>
      <c r="GL36" s="275"/>
      <c r="GN36" s="275"/>
      <c r="GP36" s="275"/>
      <c r="GR36" s="275"/>
      <c r="GT36" s="275"/>
      <c r="GV36" s="275"/>
      <c r="GX36" s="275"/>
      <c r="GZ36" s="275"/>
      <c r="HB36" s="275"/>
      <c r="HD36" s="275"/>
      <c r="HF36" s="275"/>
      <c r="HH36" s="275"/>
      <c r="HJ36" s="275"/>
      <c r="HL36" s="275"/>
      <c r="HN36" s="275"/>
      <c r="HP36" s="275"/>
      <c r="HR36" s="275"/>
      <c r="HT36" s="275"/>
      <c r="HV36" s="275"/>
      <c r="HX36" s="275"/>
      <c r="HZ36" s="275"/>
      <c r="IB36" s="275"/>
      <c r="ID36" s="275"/>
      <c r="IF36" s="275"/>
      <c r="IH36" s="275"/>
      <c r="IJ36" s="275"/>
      <c r="IL36" s="275"/>
      <c r="IN36" s="260"/>
      <c r="IO36" s="260"/>
      <c r="IP36" s="260"/>
      <c r="IQ36" s="260"/>
      <c r="IR36" s="260"/>
      <c r="IS36" s="260"/>
      <c r="IT36" s="260"/>
      <c r="IU36" s="260"/>
      <c r="IV36" s="260"/>
    </row>
    <row r="37" spans="1:256" s="284" customFormat="1" ht="12.75">
      <c r="A37" s="281">
        <f>+B37*C37/100</f>
        <v>0</v>
      </c>
      <c r="B37" s="93">
        <v>0.5</v>
      </c>
      <c r="C37" s="282">
        <f>SUM(I37:IO37)/$F$2/B37*100</f>
        <v>0</v>
      </c>
      <c r="D37" s="78" t="s">
        <v>127</v>
      </c>
      <c r="E37" s="272"/>
      <c r="F37" s="283">
        <f>+'Quest.di gruppo omogeneo'!G50</f>
        <v>0.25</v>
      </c>
      <c r="G37" s="272"/>
      <c r="H37" s="68"/>
      <c r="J37" s="275"/>
      <c r="L37" s="275"/>
      <c r="N37" s="275"/>
      <c r="P37" s="275"/>
      <c r="R37" s="275"/>
      <c r="T37" s="275"/>
      <c r="V37" s="275"/>
      <c r="X37" s="275"/>
      <c r="Z37" s="275"/>
      <c r="AB37" s="275"/>
      <c r="AD37" s="275"/>
      <c r="AF37" s="275"/>
      <c r="AH37" s="275"/>
      <c r="AJ37" s="275"/>
      <c r="AL37" s="275"/>
      <c r="AN37" s="275"/>
      <c r="AP37" s="275"/>
      <c r="AR37" s="275"/>
      <c r="AT37" s="275"/>
      <c r="AV37" s="275"/>
      <c r="AX37" s="275"/>
      <c r="AZ37" s="275"/>
      <c r="BB37" s="275"/>
      <c r="BD37" s="275"/>
      <c r="BF37" s="275"/>
      <c r="BH37" s="275"/>
      <c r="BJ37" s="275"/>
      <c r="BL37" s="275"/>
      <c r="BN37" s="275"/>
      <c r="BP37" s="275"/>
      <c r="BR37" s="275"/>
      <c r="BT37" s="275"/>
      <c r="BV37" s="275"/>
      <c r="BX37" s="275"/>
      <c r="BZ37" s="275"/>
      <c r="CB37" s="275"/>
      <c r="CD37" s="275"/>
      <c r="CF37" s="275"/>
      <c r="CH37" s="275"/>
      <c r="CJ37" s="275"/>
      <c r="CL37" s="275"/>
      <c r="CN37" s="275"/>
      <c r="CP37" s="275"/>
      <c r="CR37" s="275"/>
      <c r="CT37" s="275"/>
      <c r="CV37" s="275"/>
      <c r="CX37" s="275"/>
      <c r="CZ37" s="275"/>
      <c r="DB37" s="275"/>
      <c r="DD37" s="275"/>
      <c r="DF37" s="275"/>
      <c r="DH37" s="275"/>
      <c r="DJ37" s="275"/>
      <c r="DL37" s="275"/>
      <c r="DN37" s="275"/>
      <c r="DP37" s="275"/>
      <c r="DR37" s="275"/>
      <c r="DT37" s="275"/>
      <c r="DV37" s="275"/>
      <c r="DX37" s="275"/>
      <c r="DZ37" s="275"/>
      <c r="EB37" s="275"/>
      <c r="ED37" s="275"/>
      <c r="EF37" s="275"/>
      <c r="EH37" s="275"/>
      <c r="EJ37" s="275"/>
      <c r="EL37" s="275"/>
      <c r="EN37" s="275"/>
      <c r="EP37" s="275"/>
      <c r="ER37" s="275"/>
      <c r="ET37" s="275"/>
      <c r="EV37" s="275"/>
      <c r="EX37" s="275"/>
      <c r="EZ37" s="275"/>
      <c r="FB37" s="275"/>
      <c r="FD37" s="275"/>
      <c r="FF37" s="275"/>
      <c r="FH37" s="275"/>
      <c r="FJ37" s="275"/>
      <c r="FL37" s="275"/>
      <c r="FN37" s="275"/>
      <c r="FP37" s="275"/>
      <c r="FR37" s="275"/>
      <c r="FT37" s="275"/>
      <c r="FV37" s="275"/>
      <c r="FX37" s="275"/>
      <c r="FZ37" s="275"/>
      <c r="GB37" s="275"/>
      <c r="GD37" s="275"/>
      <c r="GF37" s="275"/>
      <c r="GH37" s="275"/>
      <c r="GJ37" s="275"/>
      <c r="GL37" s="275"/>
      <c r="GN37" s="275"/>
      <c r="GP37" s="275"/>
      <c r="GR37" s="275"/>
      <c r="GT37" s="275"/>
      <c r="GV37" s="275"/>
      <c r="GX37" s="275"/>
      <c r="GZ37" s="275"/>
      <c r="HB37" s="275"/>
      <c r="HD37" s="275"/>
      <c r="HF37" s="275"/>
      <c r="HH37" s="275"/>
      <c r="HJ37" s="275"/>
      <c r="HL37" s="275"/>
      <c r="HN37" s="275"/>
      <c r="HP37" s="275"/>
      <c r="HR37" s="275"/>
      <c r="HT37" s="275"/>
      <c r="HV37" s="275"/>
      <c r="HX37" s="275"/>
      <c r="HZ37" s="275"/>
      <c r="IB37" s="275"/>
      <c r="ID37" s="275"/>
      <c r="IF37" s="275"/>
      <c r="IH37" s="275"/>
      <c r="IJ37" s="275"/>
      <c r="IL37" s="275"/>
      <c r="IN37" s="260"/>
      <c r="IO37" s="260"/>
      <c r="IP37" s="260"/>
      <c r="IQ37" s="260"/>
      <c r="IR37" s="260"/>
      <c r="IS37" s="260"/>
      <c r="IT37" s="260"/>
      <c r="IU37" s="260"/>
      <c r="IV37" s="260"/>
    </row>
    <row r="38" spans="1:256" s="280" customFormat="1" ht="3" customHeight="1">
      <c r="A38" s="278"/>
      <c r="B38" s="73"/>
      <c r="C38" s="278"/>
      <c r="D38" s="73"/>
      <c r="E38" s="272"/>
      <c r="F38" s="279"/>
      <c r="G38" s="272"/>
      <c r="H38" s="68"/>
      <c r="J38" s="275"/>
      <c r="L38" s="275"/>
      <c r="N38" s="275"/>
      <c r="P38" s="275"/>
      <c r="R38" s="275"/>
      <c r="T38" s="275"/>
      <c r="V38" s="275"/>
      <c r="X38" s="275"/>
      <c r="Z38" s="275"/>
      <c r="AB38" s="275"/>
      <c r="AD38" s="275"/>
      <c r="AF38" s="275"/>
      <c r="AH38" s="275"/>
      <c r="AJ38" s="275"/>
      <c r="AL38" s="275"/>
      <c r="AN38" s="275"/>
      <c r="AP38" s="275"/>
      <c r="AR38" s="275"/>
      <c r="AT38" s="275"/>
      <c r="AV38" s="275"/>
      <c r="AX38" s="275"/>
      <c r="AZ38" s="275"/>
      <c r="BB38" s="275"/>
      <c r="BD38" s="275"/>
      <c r="BF38" s="275"/>
      <c r="BH38" s="275"/>
      <c r="BJ38" s="275"/>
      <c r="BL38" s="275"/>
      <c r="BN38" s="275"/>
      <c r="BP38" s="275"/>
      <c r="BR38" s="275"/>
      <c r="BT38" s="275"/>
      <c r="BV38" s="275"/>
      <c r="BX38" s="275"/>
      <c r="BZ38" s="275"/>
      <c r="CB38" s="275"/>
      <c r="CD38" s="275"/>
      <c r="CF38" s="275"/>
      <c r="CH38" s="275"/>
      <c r="CJ38" s="275"/>
      <c r="CL38" s="275"/>
      <c r="CN38" s="275"/>
      <c r="CP38" s="275"/>
      <c r="CR38" s="275"/>
      <c r="CT38" s="275"/>
      <c r="CV38" s="275"/>
      <c r="CX38" s="275"/>
      <c r="CZ38" s="275"/>
      <c r="DB38" s="275"/>
      <c r="DD38" s="275"/>
      <c r="DF38" s="275"/>
      <c r="DH38" s="275"/>
      <c r="DJ38" s="275"/>
      <c r="DL38" s="275"/>
      <c r="DN38" s="275"/>
      <c r="DP38" s="275"/>
      <c r="DR38" s="275"/>
      <c r="DT38" s="275"/>
      <c r="DV38" s="275"/>
      <c r="DX38" s="275"/>
      <c r="DZ38" s="275"/>
      <c r="EB38" s="275"/>
      <c r="ED38" s="275"/>
      <c r="EF38" s="275"/>
      <c r="EH38" s="275"/>
      <c r="EJ38" s="275"/>
      <c r="EL38" s="275"/>
      <c r="EN38" s="275"/>
      <c r="EP38" s="275"/>
      <c r="ER38" s="275"/>
      <c r="ET38" s="275"/>
      <c r="EV38" s="275"/>
      <c r="EX38" s="275"/>
      <c r="EZ38" s="275"/>
      <c r="FB38" s="275"/>
      <c r="FD38" s="275"/>
      <c r="FF38" s="275"/>
      <c r="FH38" s="275"/>
      <c r="FJ38" s="275"/>
      <c r="FL38" s="275"/>
      <c r="FN38" s="275"/>
      <c r="FP38" s="275"/>
      <c r="FR38" s="275"/>
      <c r="FT38" s="275"/>
      <c r="FV38" s="275"/>
      <c r="FX38" s="275"/>
      <c r="FZ38" s="275"/>
      <c r="GB38" s="275"/>
      <c r="GD38" s="275"/>
      <c r="GF38" s="275"/>
      <c r="GH38" s="275"/>
      <c r="GJ38" s="275"/>
      <c r="GL38" s="275"/>
      <c r="GN38" s="275"/>
      <c r="GP38" s="275"/>
      <c r="GR38" s="275"/>
      <c r="GT38" s="275"/>
      <c r="GV38" s="275"/>
      <c r="GX38" s="275"/>
      <c r="GZ38" s="275"/>
      <c r="HB38" s="275"/>
      <c r="HD38" s="275"/>
      <c r="HF38" s="275"/>
      <c r="HH38" s="275"/>
      <c r="HJ38" s="275"/>
      <c r="HL38" s="275"/>
      <c r="HN38" s="275"/>
      <c r="HP38" s="275"/>
      <c r="HR38" s="275"/>
      <c r="HT38" s="275"/>
      <c r="HV38" s="275"/>
      <c r="HX38" s="275"/>
      <c r="HZ38" s="275"/>
      <c r="IB38" s="275"/>
      <c r="ID38" s="275"/>
      <c r="IF38" s="275"/>
      <c r="IH38" s="275"/>
      <c r="IJ38" s="275"/>
      <c r="IL38" s="275"/>
      <c r="IN38" s="260"/>
      <c r="IO38" s="260"/>
      <c r="IP38" s="260"/>
      <c r="IQ38" s="260"/>
      <c r="IR38" s="260"/>
      <c r="IS38" s="260"/>
      <c r="IT38" s="260"/>
      <c r="IU38" s="260"/>
      <c r="IV38" s="260"/>
    </row>
    <row r="39" spans="1:256" s="288" customFormat="1" ht="3" customHeight="1">
      <c r="A39" s="109"/>
      <c r="B39" s="109"/>
      <c r="C39" s="109"/>
      <c r="D39" s="111"/>
      <c r="E39" s="272"/>
      <c r="F39" s="287"/>
      <c r="G39" s="272"/>
      <c r="H39" s="113"/>
      <c r="IN39" s="260"/>
      <c r="IO39" s="260"/>
      <c r="IP39" s="260"/>
      <c r="IQ39" s="260"/>
      <c r="IR39" s="260"/>
      <c r="IS39" s="260"/>
      <c r="IT39" s="260"/>
      <c r="IU39" s="260"/>
      <c r="IV39" s="260"/>
    </row>
    <row r="40" spans="1:256" s="288" customFormat="1" ht="12.75">
      <c r="A40" s="289">
        <f>+A42+A58+A70+A83+A95+A107</f>
        <v>0</v>
      </c>
      <c r="B40" s="289">
        <f>+B42+B58+B70+B83+B95+B107</f>
        <v>19.5</v>
      </c>
      <c r="C40" s="290">
        <f>+A40/B40*100</f>
        <v>0</v>
      </c>
      <c r="D40" s="108" t="s">
        <v>128</v>
      </c>
      <c r="E40" s="272"/>
      <c r="F40" s="287"/>
      <c r="G40" s="272"/>
      <c r="H40" s="113"/>
      <c r="IN40" s="260"/>
      <c r="IO40" s="260"/>
      <c r="IP40" s="260"/>
      <c r="IQ40" s="260"/>
      <c r="IR40" s="260"/>
      <c r="IS40" s="260"/>
      <c r="IT40" s="260"/>
      <c r="IU40" s="260"/>
      <c r="IV40" s="260"/>
    </row>
    <row r="41" spans="1:256" s="288" customFormat="1" ht="3" customHeight="1">
      <c r="A41" s="109"/>
      <c r="B41" s="109"/>
      <c r="C41" s="109"/>
      <c r="D41" s="111"/>
      <c r="E41" s="272"/>
      <c r="F41" s="287"/>
      <c r="G41" s="272"/>
      <c r="H41" s="113"/>
      <c r="IN41" s="260"/>
      <c r="IO41" s="260"/>
      <c r="IP41" s="260"/>
      <c r="IQ41" s="260"/>
      <c r="IR41" s="260"/>
      <c r="IS41" s="260"/>
      <c r="IT41" s="260"/>
      <c r="IU41" s="260"/>
      <c r="IV41" s="260"/>
    </row>
    <row r="42" spans="1:256" s="288" customFormat="1" ht="12.75">
      <c r="A42" s="291">
        <f>SUM(A44:A56)</f>
        <v>0</v>
      </c>
      <c r="B42" s="291">
        <f>SUM(B44:B56)</f>
      </c>
      <c r="C42" s="292">
        <f>+A42/B42*100</f>
        <v>0</v>
      </c>
      <c r="D42" s="108" t="s">
        <v>129</v>
      </c>
      <c r="E42" s="272"/>
      <c r="F42" s="287"/>
      <c r="G42" s="272"/>
      <c r="H42" s="113"/>
      <c r="IN42" s="260"/>
      <c r="IO42" s="260"/>
      <c r="IP42" s="260"/>
      <c r="IQ42" s="260"/>
      <c r="IR42" s="260"/>
      <c r="IS42" s="260"/>
      <c r="IT42" s="260"/>
      <c r="IU42" s="260"/>
      <c r="IV42" s="260"/>
    </row>
    <row r="43" spans="1:256" s="288" customFormat="1" ht="3" customHeight="1">
      <c r="A43" s="293"/>
      <c r="B43" s="109"/>
      <c r="C43" s="293"/>
      <c r="D43" s="111"/>
      <c r="E43" s="272"/>
      <c r="F43" s="287"/>
      <c r="G43" s="272"/>
      <c r="H43" s="113"/>
      <c r="IN43" s="260"/>
      <c r="IO43" s="260"/>
      <c r="IP43" s="260"/>
      <c r="IQ43" s="260"/>
      <c r="IR43" s="260"/>
      <c r="IS43" s="260"/>
      <c r="IT43" s="260"/>
      <c r="IU43" s="260"/>
      <c r="IV43" s="260"/>
    </row>
    <row r="44" spans="1:256" s="284" customFormat="1" ht="12.75">
      <c r="A44" s="281">
        <f>+B44*C44/100</f>
        <v>0</v>
      </c>
      <c r="B44" s="109">
        <v>0.5</v>
      </c>
      <c r="C44" s="282">
        <f>SUM(I44:IO44)/$F$2/B44*100</f>
        <v>0</v>
      </c>
      <c r="D44" s="121" t="s">
        <v>130</v>
      </c>
      <c r="E44" s="272"/>
      <c r="F44" s="283">
        <f>+'Quest.di gruppo omogeneo'!G57</f>
        <v>0.25</v>
      </c>
      <c r="G44" s="272"/>
      <c r="H44" s="113"/>
      <c r="J44" s="288"/>
      <c r="L44" s="288"/>
      <c r="N44" s="288"/>
      <c r="P44" s="288"/>
      <c r="R44" s="288"/>
      <c r="T44" s="288"/>
      <c r="V44" s="288"/>
      <c r="X44" s="288"/>
      <c r="Z44" s="288"/>
      <c r="AB44" s="288"/>
      <c r="AD44" s="288"/>
      <c r="AF44" s="288"/>
      <c r="AH44" s="288"/>
      <c r="AJ44" s="288"/>
      <c r="AL44" s="288"/>
      <c r="AN44" s="288"/>
      <c r="AP44" s="288"/>
      <c r="AR44" s="288"/>
      <c r="AT44" s="288"/>
      <c r="AV44" s="288"/>
      <c r="AX44" s="288"/>
      <c r="AZ44" s="288"/>
      <c r="BB44" s="288"/>
      <c r="BD44" s="288"/>
      <c r="BF44" s="288"/>
      <c r="BH44" s="288"/>
      <c r="BJ44" s="288"/>
      <c r="BL44" s="288"/>
      <c r="BN44" s="288"/>
      <c r="BP44" s="288"/>
      <c r="BR44" s="288"/>
      <c r="BT44" s="288"/>
      <c r="BV44" s="288"/>
      <c r="BX44" s="288"/>
      <c r="BZ44" s="288"/>
      <c r="CB44" s="288"/>
      <c r="CD44" s="288"/>
      <c r="CF44" s="288"/>
      <c r="CH44" s="288"/>
      <c r="CJ44" s="288"/>
      <c r="CL44" s="288"/>
      <c r="CN44" s="288"/>
      <c r="CP44" s="288"/>
      <c r="CR44" s="288"/>
      <c r="CT44" s="288"/>
      <c r="CV44" s="288"/>
      <c r="CX44" s="288"/>
      <c r="CZ44" s="288"/>
      <c r="DB44" s="288"/>
      <c r="DD44" s="288"/>
      <c r="DF44" s="288"/>
      <c r="DH44" s="288"/>
      <c r="DJ44" s="288"/>
      <c r="DL44" s="288"/>
      <c r="DN44" s="288"/>
      <c r="DP44" s="288"/>
      <c r="DR44" s="288"/>
      <c r="DT44" s="288"/>
      <c r="DV44" s="288"/>
      <c r="DX44" s="288"/>
      <c r="DZ44" s="288"/>
      <c r="EB44" s="288"/>
      <c r="ED44" s="288"/>
      <c r="EF44" s="288"/>
      <c r="EH44" s="288"/>
      <c r="EJ44" s="288"/>
      <c r="EL44" s="288"/>
      <c r="EN44" s="288"/>
      <c r="EP44" s="288"/>
      <c r="ER44" s="288"/>
      <c r="ET44" s="288"/>
      <c r="EV44" s="288"/>
      <c r="EX44" s="288"/>
      <c r="EZ44" s="288"/>
      <c r="FB44" s="288"/>
      <c r="FD44" s="288"/>
      <c r="FF44" s="288"/>
      <c r="FH44" s="288"/>
      <c r="FJ44" s="288"/>
      <c r="FL44" s="288"/>
      <c r="FN44" s="288"/>
      <c r="FP44" s="288"/>
      <c r="FR44" s="288"/>
      <c r="FT44" s="288"/>
      <c r="FV44" s="288"/>
      <c r="FX44" s="288"/>
      <c r="FZ44" s="288"/>
      <c r="GB44" s="288"/>
      <c r="GD44" s="288"/>
      <c r="GF44" s="288"/>
      <c r="GH44" s="288"/>
      <c r="GJ44" s="288"/>
      <c r="GL44" s="288"/>
      <c r="GN44" s="288"/>
      <c r="GP44" s="288"/>
      <c r="GR44" s="288"/>
      <c r="GT44" s="288"/>
      <c r="GV44" s="288"/>
      <c r="GX44" s="288"/>
      <c r="GZ44" s="288"/>
      <c r="HB44" s="288"/>
      <c r="HD44" s="288"/>
      <c r="HF44" s="288"/>
      <c r="HH44" s="288"/>
      <c r="HJ44" s="288"/>
      <c r="HL44" s="288"/>
      <c r="HN44" s="288"/>
      <c r="HP44" s="288"/>
      <c r="HR44" s="288"/>
      <c r="HT44" s="288"/>
      <c r="HV44" s="288"/>
      <c r="HX44" s="288"/>
      <c r="HZ44" s="288"/>
      <c r="IB44" s="288"/>
      <c r="ID44" s="288"/>
      <c r="IF44" s="288"/>
      <c r="IH44" s="288"/>
      <c r="IJ44" s="288"/>
      <c r="IL44" s="288"/>
      <c r="IN44" s="260"/>
      <c r="IO44" s="260"/>
      <c r="IP44" s="260"/>
      <c r="IQ44" s="260"/>
      <c r="IR44" s="260"/>
      <c r="IS44" s="260"/>
      <c r="IT44" s="260"/>
      <c r="IU44" s="260"/>
      <c r="IV44" s="260"/>
    </row>
    <row r="45" spans="1:256" s="288" customFormat="1" ht="3" customHeight="1">
      <c r="A45" s="293"/>
      <c r="B45" s="109"/>
      <c r="C45" s="293"/>
      <c r="D45" s="111"/>
      <c r="E45" s="272"/>
      <c r="F45" s="287"/>
      <c r="G45" s="272"/>
      <c r="H45" s="113"/>
      <c r="IN45" s="260"/>
      <c r="IO45" s="260"/>
      <c r="IP45" s="260"/>
      <c r="IQ45" s="260"/>
      <c r="IR45" s="260"/>
      <c r="IS45" s="260"/>
      <c r="IT45" s="260"/>
      <c r="IU45" s="260"/>
      <c r="IV45" s="260"/>
    </row>
    <row r="46" spans="1:256" s="284" customFormat="1" ht="12.75">
      <c r="A46" s="281">
        <f>+B46*C46/100</f>
        <v>0</v>
      </c>
      <c r="B46" s="109">
        <v>0.5</v>
      </c>
      <c r="C46" s="282">
        <f>SUM(I46:IO46)/$F$2/B46*100</f>
        <v>0</v>
      </c>
      <c r="D46" s="121" t="s">
        <v>131</v>
      </c>
      <c r="E46" s="272"/>
      <c r="F46" s="283">
        <f>+'Quest.di gruppo omogeneo'!G59</f>
        <v>0.25</v>
      </c>
      <c r="G46" s="272"/>
      <c r="H46" s="113"/>
      <c r="J46" s="288"/>
      <c r="L46" s="288"/>
      <c r="N46" s="288"/>
      <c r="P46" s="288"/>
      <c r="R46" s="288"/>
      <c r="T46" s="288"/>
      <c r="V46" s="288"/>
      <c r="X46" s="288"/>
      <c r="Z46" s="288"/>
      <c r="AB46" s="288"/>
      <c r="AD46" s="288"/>
      <c r="AF46" s="288"/>
      <c r="AH46" s="288"/>
      <c r="AJ46" s="288"/>
      <c r="AL46" s="288"/>
      <c r="AN46" s="288"/>
      <c r="AP46" s="288"/>
      <c r="AR46" s="288"/>
      <c r="AT46" s="288"/>
      <c r="AV46" s="288"/>
      <c r="AX46" s="288"/>
      <c r="AZ46" s="288"/>
      <c r="BB46" s="288"/>
      <c r="BD46" s="288"/>
      <c r="BF46" s="288"/>
      <c r="BH46" s="288"/>
      <c r="BJ46" s="288"/>
      <c r="BL46" s="288"/>
      <c r="BN46" s="288"/>
      <c r="BP46" s="288"/>
      <c r="BR46" s="288"/>
      <c r="BT46" s="288"/>
      <c r="BV46" s="288"/>
      <c r="BX46" s="288"/>
      <c r="BZ46" s="288"/>
      <c r="CB46" s="288"/>
      <c r="CD46" s="288"/>
      <c r="CF46" s="288"/>
      <c r="CH46" s="288"/>
      <c r="CJ46" s="288"/>
      <c r="CL46" s="288"/>
      <c r="CN46" s="288"/>
      <c r="CP46" s="288"/>
      <c r="CR46" s="288"/>
      <c r="CT46" s="288"/>
      <c r="CV46" s="288"/>
      <c r="CX46" s="288"/>
      <c r="CZ46" s="288"/>
      <c r="DB46" s="288"/>
      <c r="DD46" s="288"/>
      <c r="DF46" s="288"/>
      <c r="DH46" s="288"/>
      <c r="DJ46" s="288"/>
      <c r="DL46" s="288"/>
      <c r="DN46" s="288"/>
      <c r="DP46" s="288"/>
      <c r="DR46" s="288"/>
      <c r="DT46" s="288"/>
      <c r="DV46" s="288"/>
      <c r="DX46" s="288"/>
      <c r="DZ46" s="288"/>
      <c r="EB46" s="288"/>
      <c r="ED46" s="288"/>
      <c r="EF46" s="288"/>
      <c r="EH46" s="288"/>
      <c r="EJ46" s="288"/>
      <c r="EL46" s="288"/>
      <c r="EN46" s="288"/>
      <c r="EP46" s="288"/>
      <c r="ER46" s="288"/>
      <c r="ET46" s="288"/>
      <c r="EV46" s="288"/>
      <c r="EX46" s="288"/>
      <c r="EZ46" s="288"/>
      <c r="FB46" s="288"/>
      <c r="FD46" s="288"/>
      <c r="FF46" s="288"/>
      <c r="FH46" s="288"/>
      <c r="FJ46" s="288"/>
      <c r="FL46" s="288"/>
      <c r="FN46" s="288"/>
      <c r="FP46" s="288"/>
      <c r="FR46" s="288"/>
      <c r="FT46" s="288"/>
      <c r="FV46" s="288"/>
      <c r="FX46" s="288"/>
      <c r="FZ46" s="288"/>
      <c r="GB46" s="288"/>
      <c r="GD46" s="288"/>
      <c r="GF46" s="288"/>
      <c r="GH46" s="288"/>
      <c r="GJ46" s="288"/>
      <c r="GL46" s="288"/>
      <c r="GN46" s="288"/>
      <c r="GP46" s="288"/>
      <c r="GR46" s="288"/>
      <c r="GT46" s="288"/>
      <c r="GV46" s="288"/>
      <c r="GX46" s="288"/>
      <c r="GZ46" s="288"/>
      <c r="HB46" s="288"/>
      <c r="HD46" s="288"/>
      <c r="HF46" s="288"/>
      <c r="HH46" s="288"/>
      <c r="HJ46" s="288"/>
      <c r="HL46" s="288"/>
      <c r="HN46" s="288"/>
      <c r="HP46" s="288"/>
      <c r="HR46" s="288"/>
      <c r="HT46" s="288"/>
      <c r="HV46" s="288"/>
      <c r="HX46" s="288"/>
      <c r="HZ46" s="288"/>
      <c r="IB46" s="288"/>
      <c r="ID46" s="288"/>
      <c r="IF46" s="288"/>
      <c r="IH46" s="288"/>
      <c r="IJ46" s="288"/>
      <c r="IL46" s="288"/>
      <c r="IN46" s="260"/>
      <c r="IO46" s="260"/>
      <c r="IP46" s="260"/>
      <c r="IQ46" s="260"/>
      <c r="IR46" s="260"/>
      <c r="IS46" s="260"/>
      <c r="IT46" s="260"/>
      <c r="IU46" s="260"/>
      <c r="IV46" s="260"/>
    </row>
    <row r="47" spans="1:256" s="288" customFormat="1" ht="3" customHeight="1">
      <c r="A47" s="293"/>
      <c r="B47" s="109"/>
      <c r="C47" s="293"/>
      <c r="D47" s="111"/>
      <c r="E47" s="272"/>
      <c r="F47" s="287"/>
      <c r="G47" s="272"/>
      <c r="H47" s="113"/>
      <c r="IN47" s="260"/>
      <c r="IO47" s="260"/>
      <c r="IP47" s="260"/>
      <c r="IQ47" s="260"/>
      <c r="IR47" s="260"/>
      <c r="IS47" s="260"/>
      <c r="IT47" s="260"/>
      <c r="IU47" s="260"/>
      <c r="IV47" s="260"/>
    </row>
    <row r="48" spans="1:256" s="284" customFormat="1" ht="12.75">
      <c r="A48" s="281">
        <f>+B48*C48/100</f>
        <v>0</v>
      </c>
      <c r="B48" s="109">
        <v>0.5</v>
      </c>
      <c r="C48" s="282">
        <f>SUM(I48:IO48)/$F$2/B48*100</f>
        <v>0</v>
      </c>
      <c r="D48" s="121" t="s">
        <v>132</v>
      </c>
      <c r="E48" s="272"/>
      <c r="F48" s="283">
        <f>+'Quest.di gruppo omogeneo'!G61</f>
        <v>0.25</v>
      </c>
      <c r="G48" s="272"/>
      <c r="H48" s="113"/>
      <c r="J48" s="288"/>
      <c r="L48" s="288"/>
      <c r="N48" s="288"/>
      <c r="P48" s="288"/>
      <c r="R48" s="288"/>
      <c r="T48" s="288"/>
      <c r="V48" s="288"/>
      <c r="X48" s="288"/>
      <c r="Z48" s="288"/>
      <c r="AB48" s="288"/>
      <c r="AD48" s="288"/>
      <c r="AF48" s="288"/>
      <c r="AH48" s="288"/>
      <c r="AJ48" s="288"/>
      <c r="AL48" s="288"/>
      <c r="AN48" s="288"/>
      <c r="AP48" s="288"/>
      <c r="AR48" s="288"/>
      <c r="AT48" s="288"/>
      <c r="AV48" s="288"/>
      <c r="AX48" s="288"/>
      <c r="AZ48" s="288"/>
      <c r="BB48" s="288"/>
      <c r="BD48" s="288"/>
      <c r="BF48" s="288"/>
      <c r="BH48" s="288"/>
      <c r="BJ48" s="288"/>
      <c r="BL48" s="288"/>
      <c r="BN48" s="288"/>
      <c r="BP48" s="288"/>
      <c r="BR48" s="288"/>
      <c r="BT48" s="288"/>
      <c r="BV48" s="288"/>
      <c r="BX48" s="288"/>
      <c r="BZ48" s="288"/>
      <c r="CB48" s="288"/>
      <c r="CD48" s="288"/>
      <c r="CF48" s="288"/>
      <c r="CH48" s="288"/>
      <c r="CJ48" s="288"/>
      <c r="CL48" s="288"/>
      <c r="CN48" s="288"/>
      <c r="CP48" s="288"/>
      <c r="CR48" s="288"/>
      <c r="CT48" s="288"/>
      <c r="CV48" s="288"/>
      <c r="CX48" s="288"/>
      <c r="CZ48" s="288"/>
      <c r="DB48" s="288"/>
      <c r="DD48" s="288"/>
      <c r="DF48" s="288"/>
      <c r="DH48" s="288"/>
      <c r="DJ48" s="288"/>
      <c r="DL48" s="288"/>
      <c r="DN48" s="288"/>
      <c r="DP48" s="288"/>
      <c r="DR48" s="288"/>
      <c r="DT48" s="288"/>
      <c r="DV48" s="288"/>
      <c r="DX48" s="288"/>
      <c r="DZ48" s="288"/>
      <c r="EB48" s="288"/>
      <c r="ED48" s="288"/>
      <c r="EF48" s="288"/>
      <c r="EH48" s="288"/>
      <c r="EJ48" s="288"/>
      <c r="EL48" s="288"/>
      <c r="EN48" s="288"/>
      <c r="EP48" s="288"/>
      <c r="ER48" s="288"/>
      <c r="ET48" s="288"/>
      <c r="EV48" s="288"/>
      <c r="EX48" s="288"/>
      <c r="EZ48" s="288"/>
      <c r="FB48" s="288"/>
      <c r="FD48" s="288"/>
      <c r="FF48" s="288"/>
      <c r="FH48" s="288"/>
      <c r="FJ48" s="288"/>
      <c r="FL48" s="288"/>
      <c r="FN48" s="288"/>
      <c r="FP48" s="288"/>
      <c r="FR48" s="288"/>
      <c r="FT48" s="288"/>
      <c r="FV48" s="288"/>
      <c r="FX48" s="288"/>
      <c r="FZ48" s="288"/>
      <c r="GB48" s="288"/>
      <c r="GD48" s="288"/>
      <c r="GF48" s="288"/>
      <c r="GH48" s="288"/>
      <c r="GJ48" s="288"/>
      <c r="GL48" s="288"/>
      <c r="GN48" s="288"/>
      <c r="GP48" s="288"/>
      <c r="GR48" s="288"/>
      <c r="GT48" s="288"/>
      <c r="GV48" s="288"/>
      <c r="GX48" s="288"/>
      <c r="GZ48" s="288"/>
      <c r="HB48" s="288"/>
      <c r="HD48" s="288"/>
      <c r="HF48" s="288"/>
      <c r="HH48" s="288"/>
      <c r="HJ48" s="288"/>
      <c r="HL48" s="288"/>
      <c r="HN48" s="288"/>
      <c r="HP48" s="288"/>
      <c r="HR48" s="288"/>
      <c r="HT48" s="288"/>
      <c r="HV48" s="288"/>
      <c r="HX48" s="288"/>
      <c r="HZ48" s="288"/>
      <c r="IB48" s="288"/>
      <c r="ID48" s="288"/>
      <c r="IF48" s="288"/>
      <c r="IH48" s="288"/>
      <c r="IJ48" s="288"/>
      <c r="IL48" s="288"/>
      <c r="IN48" s="260"/>
      <c r="IO48" s="260"/>
      <c r="IP48" s="260"/>
      <c r="IQ48" s="260"/>
      <c r="IR48" s="260"/>
      <c r="IS48" s="260"/>
      <c r="IT48" s="260"/>
      <c r="IU48" s="260"/>
      <c r="IV48" s="260"/>
    </row>
    <row r="49" spans="1:256" s="288" customFormat="1" ht="3" customHeight="1">
      <c r="A49" s="293"/>
      <c r="B49" s="109"/>
      <c r="C49" s="293"/>
      <c r="D49" s="111"/>
      <c r="E49" s="272"/>
      <c r="F49" s="287"/>
      <c r="G49" s="272"/>
      <c r="H49" s="113"/>
      <c r="IN49" s="260"/>
      <c r="IO49" s="260"/>
      <c r="IP49" s="260"/>
      <c r="IQ49" s="260"/>
      <c r="IR49" s="260"/>
      <c r="IS49" s="260"/>
      <c r="IT49" s="260"/>
      <c r="IU49" s="260"/>
      <c r="IV49" s="260"/>
    </row>
    <row r="50" spans="1:256" s="284" customFormat="1" ht="12.75">
      <c r="A50" s="281">
        <f>+B50*C50/100</f>
        <v>0</v>
      </c>
      <c r="B50" s="109">
        <v>0.5</v>
      </c>
      <c r="C50" s="282">
        <f>SUM(I50:IO50)/$F$2/B50*100</f>
        <v>0</v>
      </c>
      <c r="D50" s="121" t="s">
        <v>133</v>
      </c>
      <c r="E50" s="272"/>
      <c r="F50" s="283">
        <f>+'Quest.di gruppo omogeneo'!G63</f>
        <v>0.25</v>
      </c>
      <c r="G50" s="272"/>
      <c r="H50" s="113"/>
      <c r="J50" s="288"/>
      <c r="L50" s="288"/>
      <c r="N50" s="288"/>
      <c r="P50" s="288"/>
      <c r="R50" s="288"/>
      <c r="T50" s="288"/>
      <c r="V50" s="288"/>
      <c r="X50" s="288"/>
      <c r="Z50" s="288"/>
      <c r="AB50" s="288"/>
      <c r="AD50" s="288"/>
      <c r="AF50" s="288"/>
      <c r="AH50" s="288"/>
      <c r="AJ50" s="288"/>
      <c r="AL50" s="288"/>
      <c r="AN50" s="288"/>
      <c r="AP50" s="288"/>
      <c r="AR50" s="288"/>
      <c r="AT50" s="288"/>
      <c r="AV50" s="288"/>
      <c r="AX50" s="288"/>
      <c r="AZ50" s="288"/>
      <c r="BB50" s="288"/>
      <c r="BD50" s="288"/>
      <c r="BF50" s="288"/>
      <c r="BH50" s="288"/>
      <c r="BJ50" s="288"/>
      <c r="BL50" s="288"/>
      <c r="BN50" s="288"/>
      <c r="BP50" s="288"/>
      <c r="BR50" s="288"/>
      <c r="BT50" s="288"/>
      <c r="BV50" s="288"/>
      <c r="BX50" s="288"/>
      <c r="BZ50" s="288"/>
      <c r="CB50" s="288"/>
      <c r="CD50" s="288"/>
      <c r="CF50" s="288"/>
      <c r="CH50" s="288"/>
      <c r="CJ50" s="288"/>
      <c r="CL50" s="288"/>
      <c r="CN50" s="288"/>
      <c r="CP50" s="288"/>
      <c r="CR50" s="288"/>
      <c r="CT50" s="288"/>
      <c r="CV50" s="288"/>
      <c r="CX50" s="288"/>
      <c r="CZ50" s="288"/>
      <c r="DB50" s="288"/>
      <c r="DD50" s="288"/>
      <c r="DF50" s="288"/>
      <c r="DH50" s="288"/>
      <c r="DJ50" s="288"/>
      <c r="DL50" s="288"/>
      <c r="DN50" s="288"/>
      <c r="DP50" s="288"/>
      <c r="DR50" s="288"/>
      <c r="DT50" s="288"/>
      <c r="DV50" s="288"/>
      <c r="DX50" s="288"/>
      <c r="DZ50" s="288"/>
      <c r="EB50" s="288"/>
      <c r="ED50" s="288"/>
      <c r="EF50" s="288"/>
      <c r="EH50" s="288"/>
      <c r="EJ50" s="288"/>
      <c r="EL50" s="288"/>
      <c r="EN50" s="288"/>
      <c r="EP50" s="288"/>
      <c r="ER50" s="288"/>
      <c r="ET50" s="288"/>
      <c r="EV50" s="288"/>
      <c r="EX50" s="288"/>
      <c r="EZ50" s="288"/>
      <c r="FB50" s="288"/>
      <c r="FD50" s="288"/>
      <c r="FF50" s="288"/>
      <c r="FH50" s="288"/>
      <c r="FJ50" s="288"/>
      <c r="FL50" s="288"/>
      <c r="FN50" s="288"/>
      <c r="FP50" s="288"/>
      <c r="FR50" s="288"/>
      <c r="FT50" s="288"/>
      <c r="FV50" s="288"/>
      <c r="FX50" s="288"/>
      <c r="FZ50" s="288"/>
      <c r="GB50" s="288"/>
      <c r="GD50" s="288"/>
      <c r="GF50" s="288"/>
      <c r="GH50" s="288"/>
      <c r="GJ50" s="288"/>
      <c r="GL50" s="288"/>
      <c r="GN50" s="288"/>
      <c r="GP50" s="288"/>
      <c r="GR50" s="288"/>
      <c r="GT50" s="288"/>
      <c r="GV50" s="288"/>
      <c r="GX50" s="288"/>
      <c r="GZ50" s="288"/>
      <c r="HB50" s="288"/>
      <c r="HD50" s="288"/>
      <c r="HF50" s="288"/>
      <c r="HH50" s="288"/>
      <c r="HJ50" s="288"/>
      <c r="HL50" s="288"/>
      <c r="HN50" s="288"/>
      <c r="HP50" s="288"/>
      <c r="HR50" s="288"/>
      <c r="HT50" s="288"/>
      <c r="HV50" s="288"/>
      <c r="HX50" s="288"/>
      <c r="HZ50" s="288"/>
      <c r="IB50" s="288"/>
      <c r="ID50" s="288"/>
      <c r="IF50" s="288"/>
      <c r="IH50" s="288"/>
      <c r="IJ50" s="288"/>
      <c r="IL50" s="288"/>
      <c r="IN50" s="260"/>
      <c r="IO50" s="260"/>
      <c r="IP50" s="260"/>
      <c r="IQ50" s="260"/>
      <c r="IR50" s="260"/>
      <c r="IS50" s="260"/>
      <c r="IT50" s="260"/>
      <c r="IU50" s="260"/>
      <c r="IV50" s="260"/>
    </row>
    <row r="51" spans="1:256" s="288" customFormat="1" ht="3" customHeight="1">
      <c r="A51" s="293"/>
      <c r="B51" s="109"/>
      <c r="C51" s="293"/>
      <c r="D51" s="111"/>
      <c r="E51" s="272"/>
      <c r="F51" s="287"/>
      <c r="G51" s="272"/>
      <c r="H51" s="113"/>
      <c r="IN51" s="260"/>
      <c r="IO51" s="260"/>
      <c r="IP51" s="260"/>
      <c r="IQ51" s="260"/>
      <c r="IR51" s="260"/>
      <c r="IS51" s="260"/>
      <c r="IT51" s="260"/>
      <c r="IU51" s="260"/>
      <c r="IV51" s="260"/>
    </row>
    <row r="52" spans="1:256" s="284" customFormat="1" ht="12.75">
      <c r="A52" s="281">
        <f>+B52*C52/100</f>
        <v>0</v>
      </c>
      <c r="B52" s="109">
        <v>0.5</v>
      </c>
      <c r="C52" s="282">
        <f>SUM(I52:IO52)/$F$2/B52*100</f>
        <v>0</v>
      </c>
      <c r="D52" s="125" t="s">
        <v>134</v>
      </c>
      <c r="E52" s="272"/>
      <c r="F52" s="283">
        <f>+'Quest.di gruppo omogeneo'!G65</f>
        <v>0.25</v>
      </c>
      <c r="G52" s="272"/>
      <c r="H52" s="113"/>
      <c r="J52" s="288"/>
      <c r="L52" s="288"/>
      <c r="N52" s="288"/>
      <c r="P52" s="288"/>
      <c r="R52" s="288"/>
      <c r="T52" s="288"/>
      <c r="V52" s="288"/>
      <c r="X52" s="288"/>
      <c r="Z52" s="288"/>
      <c r="AB52" s="288"/>
      <c r="AD52" s="288"/>
      <c r="AF52" s="288"/>
      <c r="AH52" s="288"/>
      <c r="AJ52" s="288"/>
      <c r="AL52" s="288"/>
      <c r="AN52" s="288"/>
      <c r="AP52" s="288"/>
      <c r="AR52" s="288"/>
      <c r="AT52" s="288"/>
      <c r="AV52" s="288"/>
      <c r="AX52" s="288"/>
      <c r="AZ52" s="288"/>
      <c r="BB52" s="288"/>
      <c r="BD52" s="288"/>
      <c r="BF52" s="288"/>
      <c r="BH52" s="288"/>
      <c r="BJ52" s="288"/>
      <c r="BL52" s="288"/>
      <c r="BN52" s="288"/>
      <c r="BP52" s="288"/>
      <c r="BR52" s="288"/>
      <c r="BT52" s="288"/>
      <c r="BV52" s="288"/>
      <c r="BX52" s="288"/>
      <c r="BZ52" s="288"/>
      <c r="CB52" s="288"/>
      <c r="CD52" s="288"/>
      <c r="CF52" s="288"/>
      <c r="CH52" s="288"/>
      <c r="CJ52" s="288"/>
      <c r="CL52" s="288"/>
      <c r="CN52" s="288"/>
      <c r="CP52" s="288"/>
      <c r="CR52" s="288"/>
      <c r="CT52" s="288"/>
      <c r="CV52" s="288"/>
      <c r="CX52" s="288"/>
      <c r="CZ52" s="288"/>
      <c r="DB52" s="288"/>
      <c r="DD52" s="288"/>
      <c r="DF52" s="288"/>
      <c r="DH52" s="288"/>
      <c r="DJ52" s="288"/>
      <c r="DL52" s="288"/>
      <c r="DN52" s="288"/>
      <c r="DP52" s="288"/>
      <c r="DR52" s="288"/>
      <c r="DT52" s="288"/>
      <c r="DV52" s="288"/>
      <c r="DX52" s="288"/>
      <c r="DZ52" s="288"/>
      <c r="EB52" s="288"/>
      <c r="ED52" s="288"/>
      <c r="EF52" s="288"/>
      <c r="EH52" s="288"/>
      <c r="EJ52" s="288"/>
      <c r="EL52" s="288"/>
      <c r="EN52" s="288"/>
      <c r="EP52" s="288"/>
      <c r="ER52" s="288"/>
      <c r="ET52" s="288"/>
      <c r="EV52" s="288"/>
      <c r="EX52" s="288"/>
      <c r="EZ52" s="288"/>
      <c r="FB52" s="288"/>
      <c r="FD52" s="288"/>
      <c r="FF52" s="288"/>
      <c r="FH52" s="288"/>
      <c r="FJ52" s="288"/>
      <c r="FL52" s="288"/>
      <c r="FN52" s="288"/>
      <c r="FP52" s="288"/>
      <c r="FR52" s="288"/>
      <c r="FT52" s="288"/>
      <c r="FV52" s="288"/>
      <c r="FX52" s="288"/>
      <c r="FZ52" s="288"/>
      <c r="GB52" s="288"/>
      <c r="GD52" s="288"/>
      <c r="GF52" s="288"/>
      <c r="GH52" s="288"/>
      <c r="GJ52" s="288"/>
      <c r="GL52" s="288"/>
      <c r="GN52" s="288"/>
      <c r="GP52" s="288"/>
      <c r="GR52" s="288"/>
      <c r="GT52" s="288"/>
      <c r="GV52" s="288"/>
      <c r="GX52" s="288"/>
      <c r="GZ52" s="288"/>
      <c r="HB52" s="288"/>
      <c r="HD52" s="288"/>
      <c r="HF52" s="288"/>
      <c r="HH52" s="288"/>
      <c r="HJ52" s="288"/>
      <c r="HL52" s="288"/>
      <c r="HN52" s="288"/>
      <c r="HP52" s="288"/>
      <c r="HR52" s="288"/>
      <c r="HT52" s="288"/>
      <c r="HV52" s="288"/>
      <c r="HX52" s="288"/>
      <c r="HZ52" s="288"/>
      <c r="IB52" s="288"/>
      <c r="ID52" s="288"/>
      <c r="IF52" s="288"/>
      <c r="IH52" s="288"/>
      <c r="IJ52" s="288"/>
      <c r="IL52" s="288"/>
      <c r="IN52" s="260"/>
      <c r="IO52" s="260"/>
      <c r="IP52" s="260"/>
      <c r="IQ52" s="260"/>
      <c r="IR52" s="260"/>
      <c r="IS52" s="260"/>
      <c r="IT52" s="260"/>
      <c r="IU52" s="260"/>
      <c r="IV52" s="260"/>
    </row>
    <row r="53" spans="1:256" s="288" customFormat="1" ht="3" customHeight="1">
      <c r="A53" s="293"/>
      <c r="B53" s="109"/>
      <c r="C53" s="293"/>
      <c r="D53" s="111"/>
      <c r="E53" s="272"/>
      <c r="F53" s="287"/>
      <c r="G53" s="272"/>
      <c r="H53" s="113"/>
      <c r="IN53" s="260"/>
      <c r="IO53" s="260"/>
      <c r="IP53" s="260"/>
      <c r="IQ53" s="260"/>
      <c r="IR53" s="260"/>
      <c r="IS53" s="260"/>
      <c r="IT53" s="260"/>
      <c r="IU53" s="260"/>
      <c r="IV53" s="260"/>
    </row>
    <row r="54" spans="1:256" s="284" customFormat="1" ht="12.75">
      <c r="A54" s="281">
        <f>+B54*C54/100</f>
        <v>0</v>
      </c>
      <c r="B54" s="109">
        <v>0.5</v>
      </c>
      <c r="C54" s="282">
        <f>SUM(I54:IO54)/$F$2/B54*100</f>
        <v>0</v>
      </c>
      <c r="D54" s="121" t="s">
        <v>135</v>
      </c>
      <c r="E54" s="272"/>
      <c r="F54" s="283">
        <f>+'Quest.di gruppo omogeneo'!G67</f>
        <v>0.25</v>
      </c>
      <c r="G54" s="272"/>
      <c r="H54" s="113"/>
      <c r="J54" s="288"/>
      <c r="L54" s="288"/>
      <c r="N54" s="288"/>
      <c r="P54" s="288"/>
      <c r="R54" s="288"/>
      <c r="T54" s="288"/>
      <c r="V54" s="288"/>
      <c r="X54" s="288"/>
      <c r="Z54" s="288"/>
      <c r="AB54" s="288"/>
      <c r="AD54" s="288"/>
      <c r="AF54" s="288"/>
      <c r="AH54" s="288"/>
      <c r="AJ54" s="288"/>
      <c r="AL54" s="288"/>
      <c r="AN54" s="288"/>
      <c r="AP54" s="288"/>
      <c r="AR54" s="288"/>
      <c r="AT54" s="288"/>
      <c r="AV54" s="288"/>
      <c r="AX54" s="288"/>
      <c r="AZ54" s="288"/>
      <c r="BB54" s="288"/>
      <c r="BD54" s="288"/>
      <c r="BF54" s="288"/>
      <c r="BH54" s="288"/>
      <c r="BJ54" s="288"/>
      <c r="BL54" s="288"/>
      <c r="BN54" s="288"/>
      <c r="BP54" s="288"/>
      <c r="BR54" s="288"/>
      <c r="BT54" s="288"/>
      <c r="BV54" s="288"/>
      <c r="BX54" s="288"/>
      <c r="BZ54" s="288"/>
      <c r="CB54" s="288"/>
      <c r="CD54" s="288"/>
      <c r="CF54" s="288"/>
      <c r="CH54" s="288"/>
      <c r="CJ54" s="288"/>
      <c r="CL54" s="288"/>
      <c r="CN54" s="288"/>
      <c r="CP54" s="288"/>
      <c r="CR54" s="288"/>
      <c r="CT54" s="288"/>
      <c r="CV54" s="288"/>
      <c r="CX54" s="288"/>
      <c r="CZ54" s="288"/>
      <c r="DB54" s="288"/>
      <c r="DD54" s="288"/>
      <c r="DF54" s="288"/>
      <c r="DH54" s="288"/>
      <c r="DJ54" s="288"/>
      <c r="DL54" s="288"/>
      <c r="DN54" s="288"/>
      <c r="DP54" s="288"/>
      <c r="DR54" s="288"/>
      <c r="DT54" s="288"/>
      <c r="DV54" s="288"/>
      <c r="DX54" s="288"/>
      <c r="DZ54" s="288"/>
      <c r="EB54" s="288"/>
      <c r="ED54" s="288"/>
      <c r="EF54" s="288"/>
      <c r="EH54" s="288"/>
      <c r="EJ54" s="288"/>
      <c r="EL54" s="288"/>
      <c r="EN54" s="288"/>
      <c r="EP54" s="288"/>
      <c r="ER54" s="288"/>
      <c r="ET54" s="288"/>
      <c r="EV54" s="288"/>
      <c r="EX54" s="288"/>
      <c r="EZ54" s="288"/>
      <c r="FB54" s="288"/>
      <c r="FD54" s="288"/>
      <c r="FF54" s="288"/>
      <c r="FH54" s="288"/>
      <c r="FJ54" s="288"/>
      <c r="FL54" s="288"/>
      <c r="FN54" s="288"/>
      <c r="FP54" s="288"/>
      <c r="FR54" s="288"/>
      <c r="FT54" s="288"/>
      <c r="FV54" s="288"/>
      <c r="FX54" s="288"/>
      <c r="FZ54" s="288"/>
      <c r="GB54" s="288"/>
      <c r="GD54" s="288"/>
      <c r="GF54" s="288"/>
      <c r="GH54" s="288"/>
      <c r="GJ54" s="288"/>
      <c r="GL54" s="288"/>
      <c r="GN54" s="288"/>
      <c r="GP54" s="288"/>
      <c r="GR54" s="288"/>
      <c r="GT54" s="288"/>
      <c r="GV54" s="288"/>
      <c r="GX54" s="288"/>
      <c r="GZ54" s="288"/>
      <c r="HB54" s="288"/>
      <c r="HD54" s="288"/>
      <c r="HF54" s="288"/>
      <c r="HH54" s="288"/>
      <c r="HJ54" s="288"/>
      <c r="HL54" s="288"/>
      <c r="HN54" s="288"/>
      <c r="HP54" s="288"/>
      <c r="HR54" s="288"/>
      <c r="HT54" s="288"/>
      <c r="HV54" s="288"/>
      <c r="HX54" s="288"/>
      <c r="HZ54" s="288"/>
      <c r="IB54" s="288"/>
      <c r="ID54" s="288"/>
      <c r="IF54" s="288"/>
      <c r="IH54" s="288"/>
      <c r="IJ54" s="288"/>
      <c r="IL54" s="288"/>
      <c r="IN54" s="260"/>
      <c r="IO54" s="260"/>
      <c r="IP54" s="260"/>
      <c r="IQ54" s="260"/>
      <c r="IR54" s="260"/>
      <c r="IS54" s="260"/>
      <c r="IT54" s="260"/>
      <c r="IU54" s="260"/>
      <c r="IV54" s="260"/>
    </row>
    <row r="55" spans="1:256" s="288" customFormat="1" ht="3" customHeight="1">
      <c r="A55" s="293"/>
      <c r="B55" s="109"/>
      <c r="C55" s="293"/>
      <c r="D55" s="111"/>
      <c r="E55" s="272"/>
      <c r="F55" s="287"/>
      <c r="G55" s="272"/>
      <c r="H55" s="113"/>
      <c r="IN55" s="260"/>
      <c r="IO55" s="260"/>
      <c r="IP55" s="260"/>
      <c r="IQ55" s="260"/>
      <c r="IR55" s="260"/>
      <c r="IS55" s="260"/>
      <c r="IT55" s="260"/>
      <c r="IU55" s="260"/>
      <c r="IV55" s="260"/>
    </row>
    <row r="56" spans="1:256" s="284" customFormat="1" ht="12.75">
      <c r="A56" s="281">
        <f>+B56*C56/100</f>
        <v>0</v>
      </c>
      <c r="B56" s="109">
        <v>0.5</v>
      </c>
      <c r="C56" s="282">
        <f>SUM(I56:IO56)/$F$2/B56*100</f>
        <v>0</v>
      </c>
      <c r="D56" s="121" t="s">
        <v>136</v>
      </c>
      <c r="E56" s="272"/>
      <c r="F56" s="283">
        <f>+'Quest.di gruppo omogeneo'!G69</f>
        <v>0.25</v>
      </c>
      <c r="G56" s="272"/>
      <c r="H56" s="113"/>
      <c r="J56" s="288"/>
      <c r="L56" s="288"/>
      <c r="N56" s="288"/>
      <c r="P56" s="288"/>
      <c r="R56" s="288"/>
      <c r="T56" s="288"/>
      <c r="V56" s="288"/>
      <c r="X56" s="288"/>
      <c r="Z56" s="288"/>
      <c r="AB56" s="288"/>
      <c r="AD56" s="288"/>
      <c r="AF56" s="288"/>
      <c r="AH56" s="288"/>
      <c r="AJ56" s="288"/>
      <c r="AL56" s="288"/>
      <c r="AN56" s="288"/>
      <c r="AP56" s="288"/>
      <c r="AR56" s="288"/>
      <c r="AT56" s="288"/>
      <c r="AV56" s="288"/>
      <c r="AX56" s="288"/>
      <c r="AZ56" s="288"/>
      <c r="BB56" s="288"/>
      <c r="BD56" s="288"/>
      <c r="BF56" s="288"/>
      <c r="BH56" s="288"/>
      <c r="BJ56" s="288"/>
      <c r="BL56" s="288"/>
      <c r="BN56" s="288"/>
      <c r="BP56" s="288"/>
      <c r="BR56" s="288"/>
      <c r="BT56" s="288"/>
      <c r="BV56" s="288"/>
      <c r="BX56" s="288"/>
      <c r="BZ56" s="288"/>
      <c r="CB56" s="288"/>
      <c r="CD56" s="288"/>
      <c r="CF56" s="288"/>
      <c r="CH56" s="288"/>
      <c r="CJ56" s="288"/>
      <c r="CL56" s="288"/>
      <c r="CN56" s="288"/>
      <c r="CP56" s="288"/>
      <c r="CR56" s="288"/>
      <c r="CT56" s="288"/>
      <c r="CV56" s="288"/>
      <c r="CX56" s="288"/>
      <c r="CZ56" s="288"/>
      <c r="DB56" s="288"/>
      <c r="DD56" s="288"/>
      <c r="DF56" s="288"/>
      <c r="DH56" s="288"/>
      <c r="DJ56" s="288"/>
      <c r="DL56" s="288"/>
      <c r="DN56" s="288"/>
      <c r="DP56" s="288"/>
      <c r="DR56" s="288"/>
      <c r="DT56" s="288"/>
      <c r="DV56" s="288"/>
      <c r="DX56" s="288"/>
      <c r="DZ56" s="288"/>
      <c r="EB56" s="288"/>
      <c r="ED56" s="288"/>
      <c r="EF56" s="288"/>
      <c r="EH56" s="288"/>
      <c r="EJ56" s="288"/>
      <c r="EL56" s="288"/>
      <c r="EN56" s="288"/>
      <c r="EP56" s="288"/>
      <c r="ER56" s="288"/>
      <c r="ET56" s="288"/>
      <c r="EV56" s="288"/>
      <c r="EX56" s="288"/>
      <c r="EZ56" s="288"/>
      <c r="FB56" s="288"/>
      <c r="FD56" s="288"/>
      <c r="FF56" s="288"/>
      <c r="FH56" s="288"/>
      <c r="FJ56" s="288"/>
      <c r="FL56" s="288"/>
      <c r="FN56" s="288"/>
      <c r="FP56" s="288"/>
      <c r="FR56" s="288"/>
      <c r="FT56" s="288"/>
      <c r="FV56" s="288"/>
      <c r="FX56" s="288"/>
      <c r="FZ56" s="288"/>
      <c r="GB56" s="288"/>
      <c r="GD56" s="288"/>
      <c r="GF56" s="288"/>
      <c r="GH56" s="288"/>
      <c r="GJ56" s="288"/>
      <c r="GL56" s="288"/>
      <c r="GN56" s="288"/>
      <c r="GP56" s="288"/>
      <c r="GR56" s="288"/>
      <c r="GT56" s="288"/>
      <c r="GV56" s="288"/>
      <c r="GX56" s="288"/>
      <c r="GZ56" s="288"/>
      <c r="HB56" s="288"/>
      <c r="HD56" s="288"/>
      <c r="HF56" s="288"/>
      <c r="HH56" s="288"/>
      <c r="HJ56" s="288"/>
      <c r="HL56" s="288"/>
      <c r="HN56" s="288"/>
      <c r="HP56" s="288"/>
      <c r="HR56" s="288"/>
      <c r="HT56" s="288"/>
      <c r="HV56" s="288"/>
      <c r="HX56" s="288"/>
      <c r="HZ56" s="288"/>
      <c r="IB56" s="288"/>
      <c r="ID56" s="288"/>
      <c r="IF56" s="288"/>
      <c r="IH56" s="288"/>
      <c r="IJ56" s="288"/>
      <c r="IL56" s="288"/>
      <c r="IN56" s="260"/>
      <c r="IO56" s="260"/>
      <c r="IP56" s="260"/>
      <c r="IQ56" s="260"/>
      <c r="IR56" s="260"/>
      <c r="IS56" s="260"/>
      <c r="IT56" s="260"/>
      <c r="IU56" s="260"/>
      <c r="IV56" s="260"/>
    </row>
    <row r="57" spans="1:256" s="288" customFormat="1" ht="3" customHeight="1">
      <c r="A57" s="293"/>
      <c r="B57" s="109"/>
      <c r="C57" s="293"/>
      <c r="D57" s="111"/>
      <c r="E57" s="272"/>
      <c r="F57" s="287"/>
      <c r="G57" s="272"/>
      <c r="H57" s="113"/>
      <c r="IN57" s="260"/>
      <c r="IO57" s="260"/>
      <c r="IP57" s="260"/>
      <c r="IQ57" s="260"/>
      <c r="IR57" s="260"/>
      <c r="IS57" s="260"/>
      <c r="IT57" s="260"/>
      <c r="IU57" s="260"/>
      <c r="IV57" s="260"/>
    </row>
    <row r="58" spans="1:256" s="288" customFormat="1" ht="12.75">
      <c r="A58" s="291">
        <f>SUM(A60:A68)</f>
        <v>0</v>
      </c>
      <c r="B58" s="291">
        <f>SUM(B60:B68)</f>
      </c>
      <c r="C58" s="292">
        <f>+A58/B58*100</f>
        <v>0</v>
      </c>
      <c r="D58" s="108" t="s">
        <v>137</v>
      </c>
      <c r="E58" s="272"/>
      <c r="F58" s="287"/>
      <c r="G58" s="272"/>
      <c r="H58" s="113"/>
      <c r="IN58" s="260"/>
      <c r="IO58" s="260"/>
      <c r="IP58" s="260"/>
      <c r="IQ58" s="260"/>
      <c r="IR58" s="260"/>
      <c r="IS58" s="260"/>
      <c r="IT58" s="260"/>
      <c r="IU58" s="260"/>
      <c r="IV58" s="260"/>
    </row>
    <row r="59" spans="1:256" s="288" customFormat="1" ht="3" customHeight="1">
      <c r="A59" s="293"/>
      <c r="B59" s="109"/>
      <c r="C59" s="293"/>
      <c r="D59" s="111"/>
      <c r="E59" s="272"/>
      <c r="F59" s="287"/>
      <c r="G59" s="272"/>
      <c r="H59" s="113"/>
      <c r="IN59" s="260"/>
      <c r="IO59" s="260"/>
      <c r="IP59" s="260"/>
      <c r="IQ59" s="260"/>
      <c r="IR59" s="260"/>
      <c r="IS59" s="260"/>
      <c r="IT59" s="260"/>
      <c r="IU59" s="260"/>
      <c r="IV59" s="260"/>
    </row>
    <row r="60" spans="1:256" s="284" customFormat="1" ht="12.75">
      <c r="A60" s="281">
        <f>+B60*C60/100</f>
        <v>0</v>
      </c>
      <c r="B60" s="109">
        <v>0.5</v>
      </c>
      <c r="C60" s="282">
        <f>SUM(I60:IO60)/$F$2/B60*100</f>
        <v>0</v>
      </c>
      <c r="D60" s="121" t="s">
        <v>138</v>
      </c>
      <c r="E60" s="272"/>
      <c r="F60" s="283">
        <f>+'Quest.di gruppo omogeneo'!G73</f>
        <v>0.25</v>
      </c>
      <c r="G60" s="272"/>
      <c r="H60" s="113"/>
      <c r="J60" s="288"/>
      <c r="L60" s="288"/>
      <c r="N60" s="288"/>
      <c r="P60" s="288"/>
      <c r="R60" s="288"/>
      <c r="T60" s="288"/>
      <c r="V60" s="288"/>
      <c r="X60" s="288"/>
      <c r="Z60" s="288"/>
      <c r="AB60" s="288"/>
      <c r="AD60" s="288"/>
      <c r="AF60" s="288"/>
      <c r="AH60" s="288"/>
      <c r="AJ60" s="288"/>
      <c r="AL60" s="288"/>
      <c r="AN60" s="288"/>
      <c r="AP60" s="288"/>
      <c r="AR60" s="288"/>
      <c r="AT60" s="288"/>
      <c r="AV60" s="288"/>
      <c r="AX60" s="288"/>
      <c r="AZ60" s="288"/>
      <c r="BB60" s="288"/>
      <c r="BD60" s="288"/>
      <c r="BF60" s="288"/>
      <c r="BH60" s="288"/>
      <c r="BJ60" s="288"/>
      <c r="BL60" s="288"/>
      <c r="BN60" s="288"/>
      <c r="BP60" s="288"/>
      <c r="BR60" s="288"/>
      <c r="BT60" s="288"/>
      <c r="BV60" s="288"/>
      <c r="BX60" s="288"/>
      <c r="BZ60" s="288"/>
      <c r="CB60" s="288"/>
      <c r="CD60" s="288"/>
      <c r="CF60" s="288"/>
      <c r="CH60" s="288"/>
      <c r="CJ60" s="288"/>
      <c r="CL60" s="288"/>
      <c r="CN60" s="288"/>
      <c r="CP60" s="288"/>
      <c r="CR60" s="288"/>
      <c r="CT60" s="288"/>
      <c r="CV60" s="288"/>
      <c r="CX60" s="288"/>
      <c r="CZ60" s="288"/>
      <c r="DB60" s="288"/>
      <c r="DD60" s="288"/>
      <c r="DF60" s="288"/>
      <c r="DH60" s="288"/>
      <c r="DJ60" s="288"/>
      <c r="DL60" s="288"/>
      <c r="DN60" s="288"/>
      <c r="DP60" s="288"/>
      <c r="DR60" s="288"/>
      <c r="DT60" s="288"/>
      <c r="DV60" s="288"/>
      <c r="DX60" s="288"/>
      <c r="DZ60" s="288"/>
      <c r="EB60" s="288"/>
      <c r="ED60" s="288"/>
      <c r="EF60" s="288"/>
      <c r="EH60" s="288"/>
      <c r="EJ60" s="288"/>
      <c r="EL60" s="288"/>
      <c r="EN60" s="288"/>
      <c r="EP60" s="288"/>
      <c r="ER60" s="288"/>
      <c r="ET60" s="288"/>
      <c r="EV60" s="288"/>
      <c r="EX60" s="288"/>
      <c r="EZ60" s="288"/>
      <c r="FB60" s="288"/>
      <c r="FD60" s="288"/>
      <c r="FF60" s="288"/>
      <c r="FH60" s="288"/>
      <c r="FJ60" s="288"/>
      <c r="FL60" s="288"/>
      <c r="FN60" s="288"/>
      <c r="FP60" s="288"/>
      <c r="FR60" s="288"/>
      <c r="FT60" s="288"/>
      <c r="FV60" s="288"/>
      <c r="FX60" s="288"/>
      <c r="FZ60" s="288"/>
      <c r="GB60" s="288"/>
      <c r="GD60" s="288"/>
      <c r="GF60" s="288"/>
      <c r="GH60" s="288"/>
      <c r="GJ60" s="288"/>
      <c r="GL60" s="288"/>
      <c r="GN60" s="288"/>
      <c r="GP60" s="288"/>
      <c r="GR60" s="288"/>
      <c r="GT60" s="288"/>
      <c r="GV60" s="288"/>
      <c r="GX60" s="288"/>
      <c r="GZ60" s="288"/>
      <c r="HB60" s="288"/>
      <c r="HD60" s="288"/>
      <c r="HF60" s="288"/>
      <c r="HH60" s="288"/>
      <c r="HJ60" s="288"/>
      <c r="HL60" s="288"/>
      <c r="HN60" s="288"/>
      <c r="HP60" s="288"/>
      <c r="HR60" s="288"/>
      <c r="HT60" s="288"/>
      <c r="HV60" s="288"/>
      <c r="HX60" s="288"/>
      <c r="HZ60" s="288"/>
      <c r="IB60" s="288"/>
      <c r="ID60" s="288"/>
      <c r="IF60" s="288"/>
      <c r="IH60" s="288"/>
      <c r="IJ60" s="288"/>
      <c r="IL60" s="288"/>
      <c r="IN60" s="260"/>
      <c r="IO60" s="260"/>
      <c r="IP60" s="260"/>
      <c r="IQ60" s="260"/>
      <c r="IR60" s="260"/>
      <c r="IS60" s="260"/>
      <c r="IT60" s="260"/>
      <c r="IU60" s="260"/>
      <c r="IV60" s="260"/>
    </row>
    <row r="61" spans="1:256" s="288" customFormat="1" ht="3" customHeight="1">
      <c r="A61" s="293"/>
      <c r="B61" s="109"/>
      <c r="C61" s="293"/>
      <c r="D61" s="111"/>
      <c r="E61" s="272"/>
      <c r="F61" s="287"/>
      <c r="G61" s="272"/>
      <c r="H61" s="113"/>
      <c r="IN61" s="260"/>
      <c r="IO61" s="260"/>
      <c r="IP61" s="260"/>
      <c r="IQ61" s="260"/>
      <c r="IR61" s="260"/>
      <c r="IS61" s="260"/>
      <c r="IT61" s="260"/>
      <c r="IU61" s="260"/>
      <c r="IV61" s="260"/>
    </row>
    <row r="62" spans="1:256" s="284" customFormat="1" ht="12.75">
      <c r="A62" s="281">
        <f>+B62*C62/100</f>
        <v>0</v>
      </c>
      <c r="B62" s="109">
        <v>0.5</v>
      </c>
      <c r="C62" s="282">
        <f>SUM(I62:IO62)/$F$2/B62*100</f>
        <v>0</v>
      </c>
      <c r="D62" s="127" t="s">
        <v>139</v>
      </c>
      <c r="E62" s="272"/>
      <c r="F62" s="283">
        <f>+'Quest.di gruppo omogeneo'!G75</f>
        <v>0.25</v>
      </c>
      <c r="G62" s="272"/>
      <c r="H62" s="113"/>
      <c r="J62" s="288"/>
      <c r="L62" s="288"/>
      <c r="N62" s="288"/>
      <c r="P62" s="288"/>
      <c r="R62" s="288"/>
      <c r="T62" s="288"/>
      <c r="V62" s="288"/>
      <c r="X62" s="288"/>
      <c r="Z62" s="288"/>
      <c r="AB62" s="288"/>
      <c r="AD62" s="288"/>
      <c r="AF62" s="288"/>
      <c r="AH62" s="288"/>
      <c r="AJ62" s="288"/>
      <c r="AL62" s="288"/>
      <c r="AN62" s="288"/>
      <c r="AP62" s="288"/>
      <c r="AR62" s="288"/>
      <c r="AT62" s="288"/>
      <c r="AV62" s="288"/>
      <c r="AX62" s="288"/>
      <c r="AZ62" s="288"/>
      <c r="BB62" s="288"/>
      <c r="BD62" s="288"/>
      <c r="BF62" s="288"/>
      <c r="BH62" s="288"/>
      <c r="BJ62" s="288"/>
      <c r="BL62" s="288"/>
      <c r="BN62" s="288"/>
      <c r="BP62" s="288"/>
      <c r="BR62" s="288"/>
      <c r="BT62" s="288"/>
      <c r="BV62" s="288"/>
      <c r="BX62" s="288"/>
      <c r="BZ62" s="288"/>
      <c r="CB62" s="288"/>
      <c r="CD62" s="288"/>
      <c r="CF62" s="288"/>
      <c r="CH62" s="288"/>
      <c r="CJ62" s="288"/>
      <c r="CL62" s="288"/>
      <c r="CN62" s="288"/>
      <c r="CP62" s="288"/>
      <c r="CR62" s="288"/>
      <c r="CT62" s="288"/>
      <c r="CV62" s="288"/>
      <c r="CX62" s="288"/>
      <c r="CZ62" s="288"/>
      <c r="DB62" s="288"/>
      <c r="DD62" s="288"/>
      <c r="DF62" s="288"/>
      <c r="DH62" s="288"/>
      <c r="DJ62" s="288"/>
      <c r="DL62" s="288"/>
      <c r="DN62" s="288"/>
      <c r="DP62" s="288"/>
      <c r="DR62" s="288"/>
      <c r="DT62" s="288"/>
      <c r="DV62" s="288"/>
      <c r="DX62" s="288"/>
      <c r="DZ62" s="288"/>
      <c r="EB62" s="288"/>
      <c r="ED62" s="288"/>
      <c r="EF62" s="288"/>
      <c r="EH62" s="288"/>
      <c r="EJ62" s="288"/>
      <c r="EL62" s="288"/>
      <c r="EN62" s="288"/>
      <c r="EP62" s="288"/>
      <c r="ER62" s="288"/>
      <c r="ET62" s="288"/>
      <c r="EV62" s="288"/>
      <c r="EX62" s="288"/>
      <c r="EZ62" s="288"/>
      <c r="FB62" s="288"/>
      <c r="FD62" s="288"/>
      <c r="FF62" s="288"/>
      <c r="FH62" s="288"/>
      <c r="FJ62" s="288"/>
      <c r="FL62" s="288"/>
      <c r="FN62" s="288"/>
      <c r="FP62" s="288"/>
      <c r="FR62" s="288"/>
      <c r="FT62" s="288"/>
      <c r="FV62" s="288"/>
      <c r="FX62" s="288"/>
      <c r="FZ62" s="288"/>
      <c r="GB62" s="288"/>
      <c r="GD62" s="288"/>
      <c r="GF62" s="288"/>
      <c r="GH62" s="288"/>
      <c r="GJ62" s="288"/>
      <c r="GL62" s="288"/>
      <c r="GN62" s="288"/>
      <c r="GP62" s="288"/>
      <c r="GR62" s="288"/>
      <c r="GT62" s="288"/>
      <c r="GV62" s="288"/>
      <c r="GX62" s="288"/>
      <c r="GZ62" s="288"/>
      <c r="HB62" s="288"/>
      <c r="HD62" s="288"/>
      <c r="HF62" s="288"/>
      <c r="HH62" s="288"/>
      <c r="HJ62" s="288"/>
      <c r="HL62" s="288"/>
      <c r="HN62" s="288"/>
      <c r="HP62" s="288"/>
      <c r="HR62" s="288"/>
      <c r="HT62" s="288"/>
      <c r="HV62" s="288"/>
      <c r="HX62" s="288"/>
      <c r="HZ62" s="288"/>
      <c r="IB62" s="288"/>
      <c r="ID62" s="288"/>
      <c r="IF62" s="288"/>
      <c r="IH62" s="288"/>
      <c r="IJ62" s="288"/>
      <c r="IL62" s="288"/>
      <c r="IN62" s="260"/>
      <c r="IO62" s="260"/>
      <c r="IP62" s="260"/>
      <c r="IQ62" s="260"/>
      <c r="IR62" s="260"/>
      <c r="IS62" s="260"/>
      <c r="IT62" s="260"/>
      <c r="IU62" s="260"/>
      <c r="IV62" s="260"/>
    </row>
    <row r="63" spans="1:256" s="288" customFormat="1" ht="3" customHeight="1">
      <c r="A63" s="293"/>
      <c r="B63" s="109"/>
      <c r="C63" s="293"/>
      <c r="D63" s="111"/>
      <c r="E63" s="272"/>
      <c r="F63" s="287"/>
      <c r="G63" s="272"/>
      <c r="H63" s="113"/>
      <c r="IN63" s="260"/>
      <c r="IO63" s="260"/>
      <c r="IP63" s="260"/>
      <c r="IQ63" s="260"/>
      <c r="IR63" s="260"/>
      <c r="IS63" s="260"/>
      <c r="IT63" s="260"/>
      <c r="IU63" s="260"/>
      <c r="IV63" s="260"/>
    </row>
    <row r="64" spans="1:256" s="284" customFormat="1" ht="12.75">
      <c r="A64" s="281">
        <f>+B64*C64/100</f>
        <v>0</v>
      </c>
      <c r="B64" s="109">
        <v>0.5</v>
      </c>
      <c r="C64" s="282">
        <f>SUM(I64:IO64)/$F$2/B64*100</f>
        <v>0</v>
      </c>
      <c r="D64" s="127" t="s">
        <v>140</v>
      </c>
      <c r="E64" s="272"/>
      <c r="F64" s="283">
        <f>+'Quest.di gruppo omogeneo'!G77</f>
        <v>0.25</v>
      </c>
      <c r="G64" s="272"/>
      <c r="H64" s="113"/>
      <c r="J64" s="288"/>
      <c r="L64" s="288"/>
      <c r="N64" s="288"/>
      <c r="P64" s="288"/>
      <c r="R64" s="288"/>
      <c r="T64" s="288"/>
      <c r="V64" s="288"/>
      <c r="X64" s="288"/>
      <c r="Z64" s="288"/>
      <c r="AB64" s="288"/>
      <c r="AD64" s="288"/>
      <c r="AF64" s="288"/>
      <c r="AH64" s="288"/>
      <c r="AJ64" s="288"/>
      <c r="AL64" s="288"/>
      <c r="AN64" s="288"/>
      <c r="AP64" s="288"/>
      <c r="AR64" s="288"/>
      <c r="AT64" s="288"/>
      <c r="AV64" s="288"/>
      <c r="AX64" s="288"/>
      <c r="AZ64" s="288"/>
      <c r="BB64" s="288"/>
      <c r="BD64" s="288"/>
      <c r="BF64" s="288"/>
      <c r="BH64" s="288"/>
      <c r="BJ64" s="288"/>
      <c r="BL64" s="288"/>
      <c r="BN64" s="288"/>
      <c r="BP64" s="288"/>
      <c r="BR64" s="288"/>
      <c r="BT64" s="288"/>
      <c r="BV64" s="288"/>
      <c r="BX64" s="288"/>
      <c r="BZ64" s="288"/>
      <c r="CB64" s="288"/>
      <c r="CD64" s="288"/>
      <c r="CF64" s="288"/>
      <c r="CH64" s="288"/>
      <c r="CJ64" s="288"/>
      <c r="CL64" s="288"/>
      <c r="CN64" s="288"/>
      <c r="CP64" s="288"/>
      <c r="CR64" s="288"/>
      <c r="CT64" s="288"/>
      <c r="CV64" s="288"/>
      <c r="CX64" s="288"/>
      <c r="CZ64" s="288"/>
      <c r="DB64" s="288"/>
      <c r="DD64" s="288"/>
      <c r="DF64" s="288"/>
      <c r="DH64" s="288"/>
      <c r="DJ64" s="288"/>
      <c r="DL64" s="288"/>
      <c r="DN64" s="288"/>
      <c r="DP64" s="288"/>
      <c r="DR64" s="288"/>
      <c r="DT64" s="288"/>
      <c r="DV64" s="288"/>
      <c r="DX64" s="288"/>
      <c r="DZ64" s="288"/>
      <c r="EB64" s="288"/>
      <c r="ED64" s="288"/>
      <c r="EF64" s="288"/>
      <c r="EH64" s="288"/>
      <c r="EJ64" s="288"/>
      <c r="EL64" s="288"/>
      <c r="EN64" s="288"/>
      <c r="EP64" s="288"/>
      <c r="ER64" s="288"/>
      <c r="ET64" s="288"/>
      <c r="EV64" s="288"/>
      <c r="EX64" s="288"/>
      <c r="EZ64" s="288"/>
      <c r="FB64" s="288"/>
      <c r="FD64" s="288"/>
      <c r="FF64" s="288"/>
      <c r="FH64" s="288"/>
      <c r="FJ64" s="288"/>
      <c r="FL64" s="288"/>
      <c r="FN64" s="288"/>
      <c r="FP64" s="288"/>
      <c r="FR64" s="288"/>
      <c r="FT64" s="288"/>
      <c r="FV64" s="288"/>
      <c r="FX64" s="288"/>
      <c r="FZ64" s="288"/>
      <c r="GB64" s="288"/>
      <c r="GD64" s="288"/>
      <c r="GF64" s="288"/>
      <c r="GH64" s="288"/>
      <c r="GJ64" s="288"/>
      <c r="GL64" s="288"/>
      <c r="GN64" s="288"/>
      <c r="GP64" s="288"/>
      <c r="GR64" s="288"/>
      <c r="GT64" s="288"/>
      <c r="GV64" s="288"/>
      <c r="GX64" s="288"/>
      <c r="GZ64" s="288"/>
      <c r="HB64" s="288"/>
      <c r="HD64" s="288"/>
      <c r="HF64" s="288"/>
      <c r="HH64" s="288"/>
      <c r="HJ64" s="288"/>
      <c r="HL64" s="288"/>
      <c r="HN64" s="288"/>
      <c r="HP64" s="288"/>
      <c r="HR64" s="288"/>
      <c r="HT64" s="288"/>
      <c r="HV64" s="288"/>
      <c r="HX64" s="288"/>
      <c r="HZ64" s="288"/>
      <c r="IB64" s="288"/>
      <c r="ID64" s="288"/>
      <c r="IF64" s="288"/>
      <c r="IH64" s="288"/>
      <c r="IJ64" s="288"/>
      <c r="IL64" s="288"/>
      <c r="IN64" s="260"/>
      <c r="IO64" s="260"/>
      <c r="IP64" s="260"/>
      <c r="IQ64" s="260"/>
      <c r="IR64" s="260"/>
      <c r="IS64" s="260"/>
      <c r="IT64" s="260"/>
      <c r="IU64" s="260"/>
      <c r="IV64" s="260"/>
    </row>
    <row r="65" spans="1:256" s="288" customFormat="1" ht="3" customHeight="1">
      <c r="A65" s="293"/>
      <c r="B65" s="109"/>
      <c r="C65" s="293"/>
      <c r="D65" s="111"/>
      <c r="E65" s="272"/>
      <c r="F65" s="287"/>
      <c r="G65" s="272"/>
      <c r="H65" s="113"/>
      <c r="IN65" s="260"/>
      <c r="IO65" s="260"/>
      <c r="IP65" s="260"/>
      <c r="IQ65" s="260"/>
      <c r="IR65" s="260"/>
      <c r="IS65" s="260"/>
      <c r="IT65" s="260"/>
      <c r="IU65" s="260"/>
      <c r="IV65" s="260"/>
    </row>
    <row r="66" spans="1:256" s="288" customFormat="1" ht="12.75">
      <c r="A66" s="278"/>
      <c r="B66" s="109"/>
      <c r="C66" s="278"/>
      <c r="D66" s="129" t="s">
        <v>141</v>
      </c>
      <c r="E66" s="272"/>
      <c r="F66" s="287"/>
      <c r="G66" s="272"/>
      <c r="H66" s="113"/>
      <c r="IN66" s="260"/>
      <c r="IO66" s="260"/>
      <c r="IP66" s="260"/>
      <c r="IQ66" s="260"/>
      <c r="IR66" s="260"/>
      <c r="IS66" s="260"/>
      <c r="IT66" s="260"/>
      <c r="IU66" s="260"/>
      <c r="IV66" s="260"/>
    </row>
    <row r="67" spans="1:256" s="288" customFormat="1" ht="3" customHeight="1">
      <c r="A67" s="293"/>
      <c r="B67" s="109"/>
      <c r="C67" s="293"/>
      <c r="D67" s="111"/>
      <c r="E67" s="272"/>
      <c r="F67" s="287"/>
      <c r="G67" s="272"/>
      <c r="H67" s="113"/>
      <c r="IN67" s="260"/>
      <c r="IO67" s="260"/>
      <c r="IP67" s="260"/>
      <c r="IQ67" s="260"/>
      <c r="IR67" s="260"/>
      <c r="IS67" s="260"/>
      <c r="IT67" s="260"/>
      <c r="IU67" s="260"/>
      <c r="IV67" s="260"/>
    </row>
    <row r="68" spans="1:256" s="284" customFormat="1" ht="12.75">
      <c r="A68" s="281">
        <f>+B68*C68/100</f>
        <v>0</v>
      </c>
      <c r="B68" s="109">
        <v>0.5</v>
      </c>
      <c r="C68" s="282">
        <f>SUM(I68:IO68)/$F$2/B68*100</f>
        <v>0</v>
      </c>
      <c r="D68" s="127" t="s">
        <v>142</v>
      </c>
      <c r="E68" s="272"/>
      <c r="F68" s="283">
        <f>+'Quest.di gruppo omogeneo'!G81</f>
        <v>0.25</v>
      </c>
      <c r="G68" s="272"/>
      <c r="H68" s="113"/>
      <c r="J68" s="288"/>
      <c r="L68" s="288"/>
      <c r="N68" s="288"/>
      <c r="P68" s="288"/>
      <c r="R68" s="288"/>
      <c r="T68" s="288"/>
      <c r="V68" s="288"/>
      <c r="X68" s="288"/>
      <c r="Z68" s="288"/>
      <c r="AB68" s="288"/>
      <c r="AD68" s="288"/>
      <c r="AF68" s="288"/>
      <c r="AH68" s="288"/>
      <c r="AJ68" s="288"/>
      <c r="AL68" s="288"/>
      <c r="AN68" s="288"/>
      <c r="AP68" s="288"/>
      <c r="AR68" s="288"/>
      <c r="AT68" s="288"/>
      <c r="AV68" s="288"/>
      <c r="AX68" s="288"/>
      <c r="AZ68" s="288"/>
      <c r="BB68" s="288"/>
      <c r="BD68" s="288"/>
      <c r="BF68" s="288"/>
      <c r="BH68" s="288"/>
      <c r="BJ68" s="288"/>
      <c r="BL68" s="288"/>
      <c r="BN68" s="288"/>
      <c r="BP68" s="288"/>
      <c r="BR68" s="288"/>
      <c r="BT68" s="288"/>
      <c r="BV68" s="288"/>
      <c r="BX68" s="288"/>
      <c r="BZ68" s="288"/>
      <c r="CB68" s="288"/>
      <c r="CD68" s="288"/>
      <c r="CF68" s="288"/>
      <c r="CH68" s="288"/>
      <c r="CJ68" s="288"/>
      <c r="CL68" s="288"/>
      <c r="CN68" s="288"/>
      <c r="CP68" s="288"/>
      <c r="CR68" s="288"/>
      <c r="CT68" s="288"/>
      <c r="CV68" s="288"/>
      <c r="CX68" s="288"/>
      <c r="CZ68" s="288"/>
      <c r="DB68" s="288"/>
      <c r="DD68" s="288"/>
      <c r="DF68" s="288"/>
      <c r="DH68" s="288"/>
      <c r="DJ68" s="288"/>
      <c r="DL68" s="288"/>
      <c r="DN68" s="288"/>
      <c r="DP68" s="288"/>
      <c r="DR68" s="288"/>
      <c r="DT68" s="288"/>
      <c r="DV68" s="288"/>
      <c r="DX68" s="288"/>
      <c r="DZ68" s="288"/>
      <c r="EB68" s="288"/>
      <c r="ED68" s="288"/>
      <c r="EF68" s="288"/>
      <c r="EH68" s="288"/>
      <c r="EJ68" s="288"/>
      <c r="EL68" s="288"/>
      <c r="EN68" s="288"/>
      <c r="EP68" s="288"/>
      <c r="ER68" s="288"/>
      <c r="ET68" s="288"/>
      <c r="EV68" s="288"/>
      <c r="EX68" s="288"/>
      <c r="EZ68" s="288"/>
      <c r="FB68" s="288"/>
      <c r="FD68" s="288"/>
      <c r="FF68" s="288"/>
      <c r="FH68" s="288"/>
      <c r="FJ68" s="288"/>
      <c r="FL68" s="288"/>
      <c r="FN68" s="288"/>
      <c r="FP68" s="288"/>
      <c r="FR68" s="288"/>
      <c r="FT68" s="288"/>
      <c r="FV68" s="288"/>
      <c r="FX68" s="288"/>
      <c r="FZ68" s="288"/>
      <c r="GB68" s="288"/>
      <c r="GD68" s="288"/>
      <c r="GF68" s="288"/>
      <c r="GH68" s="288"/>
      <c r="GJ68" s="288"/>
      <c r="GL68" s="288"/>
      <c r="GN68" s="288"/>
      <c r="GP68" s="288"/>
      <c r="GR68" s="288"/>
      <c r="GT68" s="288"/>
      <c r="GV68" s="288"/>
      <c r="GX68" s="288"/>
      <c r="GZ68" s="288"/>
      <c r="HB68" s="288"/>
      <c r="HD68" s="288"/>
      <c r="HF68" s="288"/>
      <c r="HH68" s="288"/>
      <c r="HJ68" s="288"/>
      <c r="HL68" s="288"/>
      <c r="HN68" s="288"/>
      <c r="HP68" s="288"/>
      <c r="HR68" s="288"/>
      <c r="HT68" s="288"/>
      <c r="HV68" s="288"/>
      <c r="HX68" s="288"/>
      <c r="HZ68" s="288"/>
      <c r="IB68" s="288"/>
      <c r="ID68" s="288"/>
      <c r="IF68" s="288"/>
      <c r="IH68" s="288"/>
      <c r="IJ68" s="288"/>
      <c r="IL68" s="288"/>
      <c r="IN68" s="260"/>
      <c r="IO68" s="260"/>
      <c r="IP68" s="260"/>
      <c r="IQ68" s="260"/>
      <c r="IR68" s="260"/>
      <c r="IS68" s="260"/>
      <c r="IT68" s="260"/>
      <c r="IU68" s="260"/>
      <c r="IV68" s="260"/>
    </row>
    <row r="69" spans="1:256" s="288" customFormat="1" ht="3" customHeight="1">
      <c r="A69" s="293"/>
      <c r="B69" s="109"/>
      <c r="C69" s="293"/>
      <c r="D69" s="111"/>
      <c r="E69" s="272"/>
      <c r="F69" s="287"/>
      <c r="G69" s="272"/>
      <c r="H69" s="113"/>
      <c r="IN69" s="260"/>
      <c r="IO69" s="260"/>
      <c r="IP69" s="260"/>
      <c r="IQ69" s="260"/>
      <c r="IR69" s="260"/>
      <c r="IS69" s="260"/>
      <c r="IT69" s="260"/>
      <c r="IU69" s="260"/>
      <c r="IV69" s="260"/>
    </row>
    <row r="70" spans="1:256" s="288" customFormat="1" ht="12.75">
      <c r="A70" s="291">
        <f>SUM(A72:A81)</f>
        <v>0</v>
      </c>
      <c r="B70" s="291">
        <f>SUM(B72:B81)</f>
      </c>
      <c r="C70" s="292">
        <f>+A70/B70*100</f>
        <v>0</v>
      </c>
      <c r="D70" s="108" t="s">
        <v>144</v>
      </c>
      <c r="E70" s="272"/>
      <c r="F70" s="287"/>
      <c r="G70" s="272"/>
      <c r="H70" s="113"/>
      <c r="IN70" s="260"/>
      <c r="IO70" s="260"/>
      <c r="IP70" s="260"/>
      <c r="IQ70" s="260"/>
      <c r="IR70" s="260"/>
      <c r="IS70" s="260"/>
      <c r="IT70" s="260"/>
      <c r="IU70" s="260"/>
      <c r="IV70" s="260"/>
    </row>
    <row r="71" spans="1:256" s="288" customFormat="1" ht="3" customHeight="1">
      <c r="A71" s="293"/>
      <c r="B71" s="109"/>
      <c r="C71" s="293"/>
      <c r="D71" s="111"/>
      <c r="E71" s="272"/>
      <c r="F71" s="287"/>
      <c r="G71" s="272"/>
      <c r="H71" s="113"/>
      <c r="IN71" s="260"/>
      <c r="IO71" s="260"/>
      <c r="IP71" s="260"/>
      <c r="IQ71" s="260"/>
      <c r="IR71" s="260"/>
      <c r="IS71" s="260"/>
      <c r="IT71" s="260"/>
      <c r="IU71" s="260"/>
      <c r="IV71" s="260"/>
    </row>
    <row r="72" spans="1:256" s="284" customFormat="1" ht="12.75">
      <c r="A72" s="281">
        <f>+B72*C72/100</f>
        <v>0</v>
      </c>
      <c r="B72" s="109">
        <v>0.5</v>
      </c>
      <c r="C72" s="282">
        <f>SUM(I72:IO72)/$F$2/B72*100</f>
        <v>0</v>
      </c>
      <c r="D72" s="125" t="s">
        <v>145</v>
      </c>
      <c r="E72" s="272"/>
      <c r="F72" s="283">
        <f>+'Quest.di gruppo omogeneo'!G85</f>
        <v>0.25</v>
      </c>
      <c r="G72" s="272"/>
      <c r="H72" s="113"/>
      <c r="J72" s="288"/>
      <c r="L72" s="288"/>
      <c r="N72" s="288"/>
      <c r="P72" s="288"/>
      <c r="R72" s="288"/>
      <c r="T72" s="288"/>
      <c r="V72" s="288"/>
      <c r="X72" s="288"/>
      <c r="Z72" s="288"/>
      <c r="AB72" s="288"/>
      <c r="AD72" s="288"/>
      <c r="AF72" s="288"/>
      <c r="AH72" s="288"/>
      <c r="AJ72" s="288"/>
      <c r="AL72" s="288"/>
      <c r="AN72" s="288"/>
      <c r="AP72" s="288"/>
      <c r="AR72" s="288"/>
      <c r="AT72" s="288"/>
      <c r="AV72" s="288"/>
      <c r="AX72" s="288"/>
      <c r="AZ72" s="288"/>
      <c r="BB72" s="288"/>
      <c r="BD72" s="288"/>
      <c r="BF72" s="288"/>
      <c r="BH72" s="288"/>
      <c r="BJ72" s="288"/>
      <c r="BL72" s="288"/>
      <c r="BN72" s="288"/>
      <c r="BP72" s="288"/>
      <c r="BR72" s="288"/>
      <c r="BT72" s="288"/>
      <c r="BV72" s="288"/>
      <c r="BX72" s="288"/>
      <c r="BZ72" s="288"/>
      <c r="CB72" s="288"/>
      <c r="CD72" s="288"/>
      <c r="CF72" s="288"/>
      <c r="CH72" s="288"/>
      <c r="CJ72" s="288"/>
      <c r="CL72" s="288"/>
      <c r="CN72" s="288"/>
      <c r="CP72" s="288"/>
      <c r="CR72" s="288"/>
      <c r="CT72" s="288"/>
      <c r="CV72" s="288"/>
      <c r="CX72" s="288"/>
      <c r="CZ72" s="288"/>
      <c r="DB72" s="288"/>
      <c r="DD72" s="288"/>
      <c r="DF72" s="288"/>
      <c r="DH72" s="288"/>
      <c r="DJ72" s="288"/>
      <c r="DL72" s="288"/>
      <c r="DN72" s="288"/>
      <c r="DP72" s="288"/>
      <c r="DR72" s="288"/>
      <c r="DT72" s="288"/>
      <c r="DV72" s="288"/>
      <c r="DX72" s="288"/>
      <c r="DZ72" s="288"/>
      <c r="EB72" s="288"/>
      <c r="ED72" s="288"/>
      <c r="EF72" s="288"/>
      <c r="EH72" s="288"/>
      <c r="EJ72" s="288"/>
      <c r="EL72" s="288"/>
      <c r="EN72" s="288"/>
      <c r="EP72" s="288"/>
      <c r="ER72" s="288"/>
      <c r="ET72" s="288"/>
      <c r="EV72" s="288"/>
      <c r="EX72" s="288"/>
      <c r="EZ72" s="288"/>
      <c r="FB72" s="288"/>
      <c r="FD72" s="288"/>
      <c r="FF72" s="288"/>
      <c r="FH72" s="288"/>
      <c r="FJ72" s="288"/>
      <c r="FL72" s="288"/>
      <c r="FN72" s="288"/>
      <c r="FP72" s="288"/>
      <c r="FR72" s="288"/>
      <c r="FT72" s="288"/>
      <c r="FV72" s="288"/>
      <c r="FX72" s="288"/>
      <c r="FZ72" s="288"/>
      <c r="GB72" s="288"/>
      <c r="GD72" s="288"/>
      <c r="GF72" s="288"/>
      <c r="GH72" s="288"/>
      <c r="GJ72" s="288"/>
      <c r="GL72" s="288"/>
      <c r="GN72" s="288"/>
      <c r="GP72" s="288"/>
      <c r="GR72" s="288"/>
      <c r="GT72" s="288"/>
      <c r="GV72" s="288"/>
      <c r="GX72" s="288"/>
      <c r="GZ72" s="288"/>
      <c r="HB72" s="288"/>
      <c r="HD72" s="288"/>
      <c r="HF72" s="288"/>
      <c r="HH72" s="288"/>
      <c r="HJ72" s="288"/>
      <c r="HL72" s="288"/>
      <c r="HN72" s="288"/>
      <c r="HP72" s="288"/>
      <c r="HR72" s="288"/>
      <c r="HT72" s="288"/>
      <c r="HV72" s="288"/>
      <c r="HX72" s="288"/>
      <c r="HZ72" s="288"/>
      <c r="IB72" s="288"/>
      <c r="ID72" s="288"/>
      <c r="IF72" s="288"/>
      <c r="IH72" s="288"/>
      <c r="IJ72" s="288"/>
      <c r="IL72" s="288"/>
      <c r="IN72" s="260"/>
      <c r="IO72" s="260"/>
      <c r="IP72" s="260"/>
      <c r="IQ72" s="260"/>
      <c r="IR72" s="260"/>
      <c r="IS72" s="260"/>
      <c r="IT72" s="260"/>
      <c r="IU72" s="260"/>
      <c r="IV72" s="260"/>
    </row>
    <row r="73" spans="1:256" s="288" customFormat="1" ht="3" customHeight="1">
      <c r="A73" s="293"/>
      <c r="B73" s="109"/>
      <c r="C73" s="293"/>
      <c r="D73" s="111"/>
      <c r="E73" s="272"/>
      <c r="F73" s="287"/>
      <c r="G73" s="272"/>
      <c r="H73" s="113"/>
      <c r="IN73" s="260"/>
      <c r="IO73" s="260"/>
      <c r="IP73" s="260"/>
      <c r="IQ73" s="260"/>
      <c r="IR73" s="260"/>
      <c r="IS73" s="260"/>
      <c r="IT73" s="260"/>
      <c r="IU73" s="260"/>
      <c r="IV73" s="260"/>
    </row>
    <row r="74" spans="1:256" s="295" customFormat="1" ht="12.75">
      <c r="A74" s="278"/>
      <c r="B74" s="109"/>
      <c r="C74" s="278"/>
      <c r="D74" s="125" t="s">
        <v>146</v>
      </c>
      <c r="E74" s="272"/>
      <c r="F74" s="294"/>
      <c r="G74" s="272"/>
      <c r="H74" s="113"/>
      <c r="J74" s="288"/>
      <c r="L74" s="288"/>
      <c r="N74" s="288"/>
      <c r="P74" s="288"/>
      <c r="R74" s="288"/>
      <c r="T74" s="288"/>
      <c r="V74" s="288"/>
      <c r="X74" s="288"/>
      <c r="Z74" s="288"/>
      <c r="AB74" s="288"/>
      <c r="AD74" s="288"/>
      <c r="AF74" s="288"/>
      <c r="AH74" s="288"/>
      <c r="AJ74" s="288"/>
      <c r="AL74" s="288"/>
      <c r="AN74" s="288"/>
      <c r="AP74" s="288"/>
      <c r="AR74" s="288"/>
      <c r="AT74" s="288"/>
      <c r="AV74" s="288"/>
      <c r="AX74" s="288"/>
      <c r="AZ74" s="288"/>
      <c r="BB74" s="288"/>
      <c r="BD74" s="288"/>
      <c r="BF74" s="288"/>
      <c r="BH74" s="288"/>
      <c r="BJ74" s="288"/>
      <c r="BL74" s="288"/>
      <c r="BN74" s="288"/>
      <c r="BP74" s="288"/>
      <c r="BR74" s="288"/>
      <c r="BT74" s="288"/>
      <c r="BV74" s="288"/>
      <c r="BX74" s="288"/>
      <c r="BZ74" s="288"/>
      <c r="CB74" s="288"/>
      <c r="CD74" s="288"/>
      <c r="CF74" s="288"/>
      <c r="CH74" s="288"/>
      <c r="CJ74" s="288"/>
      <c r="CL74" s="288"/>
      <c r="CN74" s="288"/>
      <c r="CP74" s="288"/>
      <c r="CR74" s="288"/>
      <c r="CT74" s="288"/>
      <c r="CV74" s="288"/>
      <c r="CX74" s="288"/>
      <c r="CZ74" s="288"/>
      <c r="DB74" s="288"/>
      <c r="DD74" s="288"/>
      <c r="DF74" s="288"/>
      <c r="DH74" s="288"/>
      <c r="DJ74" s="288"/>
      <c r="DL74" s="288"/>
      <c r="DN74" s="288"/>
      <c r="DP74" s="288"/>
      <c r="DR74" s="288"/>
      <c r="DT74" s="288"/>
      <c r="DV74" s="288"/>
      <c r="DX74" s="288"/>
      <c r="DZ74" s="288"/>
      <c r="EB74" s="288"/>
      <c r="ED74" s="288"/>
      <c r="EF74" s="288"/>
      <c r="EH74" s="288"/>
      <c r="EJ74" s="288"/>
      <c r="EL74" s="288"/>
      <c r="EN74" s="288"/>
      <c r="EP74" s="288"/>
      <c r="ER74" s="288"/>
      <c r="ET74" s="288"/>
      <c r="EV74" s="288"/>
      <c r="EX74" s="288"/>
      <c r="EZ74" s="288"/>
      <c r="FB74" s="288"/>
      <c r="FD74" s="288"/>
      <c r="FF74" s="288"/>
      <c r="FH74" s="288"/>
      <c r="FJ74" s="288"/>
      <c r="FL74" s="288"/>
      <c r="FN74" s="288"/>
      <c r="FP74" s="288"/>
      <c r="FR74" s="288"/>
      <c r="FT74" s="288"/>
      <c r="FV74" s="288"/>
      <c r="FX74" s="288"/>
      <c r="FZ74" s="288"/>
      <c r="GB74" s="288"/>
      <c r="GD74" s="288"/>
      <c r="GF74" s="288"/>
      <c r="GH74" s="288"/>
      <c r="GJ74" s="288"/>
      <c r="GL74" s="288"/>
      <c r="GN74" s="288"/>
      <c r="GP74" s="288"/>
      <c r="GR74" s="288"/>
      <c r="GT74" s="288"/>
      <c r="GV74" s="288"/>
      <c r="GX74" s="288"/>
      <c r="GZ74" s="288"/>
      <c r="HB74" s="288"/>
      <c r="HD74" s="288"/>
      <c r="HF74" s="288"/>
      <c r="HH74" s="288"/>
      <c r="HJ74" s="288"/>
      <c r="HL74" s="288"/>
      <c r="HN74" s="288"/>
      <c r="HP74" s="288"/>
      <c r="HR74" s="288"/>
      <c r="HT74" s="288"/>
      <c r="HV74" s="288"/>
      <c r="HX74" s="288"/>
      <c r="HZ74" s="288"/>
      <c r="IB74" s="288"/>
      <c r="ID74" s="288"/>
      <c r="IF74" s="288"/>
      <c r="IH74" s="288"/>
      <c r="IJ74" s="288"/>
      <c r="IL74" s="288"/>
      <c r="IN74" s="260"/>
      <c r="IO74" s="260"/>
      <c r="IP74" s="260"/>
      <c r="IQ74" s="260"/>
      <c r="IR74" s="260"/>
      <c r="IS74" s="260"/>
      <c r="IT74" s="260"/>
      <c r="IU74" s="260"/>
      <c r="IV74" s="260"/>
    </row>
    <row r="75" spans="1:256" s="284" customFormat="1" ht="12.75">
      <c r="A75" s="281">
        <f>+B75*C75/100</f>
        <v>0</v>
      </c>
      <c r="B75" s="109">
        <v>0.5</v>
      </c>
      <c r="C75" s="282">
        <f>SUM(I75:IO75)/$F$2/B75*100</f>
        <v>0</v>
      </c>
      <c r="D75" s="125" t="s">
        <v>147</v>
      </c>
      <c r="E75" s="272"/>
      <c r="F75" s="283">
        <f>+'Quest.di gruppo omogeneo'!G88</f>
        <v>0.25</v>
      </c>
      <c r="G75" s="272"/>
      <c r="H75" s="113"/>
      <c r="J75" s="288"/>
      <c r="L75" s="288"/>
      <c r="N75" s="288"/>
      <c r="P75" s="288"/>
      <c r="R75" s="288"/>
      <c r="T75" s="288"/>
      <c r="V75" s="288"/>
      <c r="X75" s="288"/>
      <c r="Z75" s="288"/>
      <c r="AB75" s="288"/>
      <c r="AD75" s="288"/>
      <c r="AF75" s="288"/>
      <c r="AH75" s="288"/>
      <c r="AJ75" s="288"/>
      <c r="AL75" s="288"/>
      <c r="AN75" s="288"/>
      <c r="AP75" s="288"/>
      <c r="AR75" s="288"/>
      <c r="AT75" s="288"/>
      <c r="AV75" s="288"/>
      <c r="AX75" s="288"/>
      <c r="AZ75" s="288"/>
      <c r="BB75" s="288"/>
      <c r="BD75" s="288"/>
      <c r="BF75" s="288"/>
      <c r="BH75" s="288"/>
      <c r="BJ75" s="288"/>
      <c r="BL75" s="288"/>
      <c r="BN75" s="288"/>
      <c r="BP75" s="288"/>
      <c r="BR75" s="288"/>
      <c r="BT75" s="288"/>
      <c r="BV75" s="288"/>
      <c r="BX75" s="288"/>
      <c r="BZ75" s="288"/>
      <c r="CB75" s="288"/>
      <c r="CD75" s="288"/>
      <c r="CF75" s="288"/>
      <c r="CH75" s="288"/>
      <c r="CJ75" s="288"/>
      <c r="CL75" s="288"/>
      <c r="CN75" s="288"/>
      <c r="CP75" s="288"/>
      <c r="CR75" s="288"/>
      <c r="CT75" s="288"/>
      <c r="CV75" s="288"/>
      <c r="CX75" s="288"/>
      <c r="CZ75" s="288"/>
      <c r="DB75" s="288"/>
      <c r="DD75" s="288"/>
      <c r="DF75" s="288"/>
      <c r="DH75" s="288"/>
      <c r="DJ75" s="288"/>
      <c r="DL75" s="288"/>
      <c r="DN75" s="288"/>
      <c r="DP75" s="288"/>
      <c r="DR75" s="288"/>
      <c r="DT75" s="288"/>
      <c r="DV75" s="288"/>
      <c r="DX75" s="288"/>
      <c r="DZ75" s="288"/>
      <c r="EB75" s="288"/>
      <c r="ED75" s="288"/>
      <c r="EF75" s="288"/>
      <c r="EH75" s="288"/>
      <c r="EJ75" s="288"/>
      <c r="EL75" s="288"/>
      <c r="EN75" s="288"/>
      <c r="EP75" s="288"/>
      <c r="ER75" s="288"/>
      <c r="ET75" s="288"/>
      <c r="EV75" s="288"/>
      <c r="EX75" s="288"/>
      <c r="EZ75" s="288"/>
      <c r="FB75" s="288"/>
      <c r="FD75" s="288"/>
      <c r="FF75" s="288"/>
      <c r="FH75" s="288"/>
      <c r="FJ75" s="288"/>
      <c r="FL75" s="288"/>
      <c r="FN75" s="288"/>
      <c r="FP75" s="288"/>
      <c r="FR75" s="288"/>
      <c r="FT75" s="288"/>
      <c r="FV75" s="288"/>
      <c r="FX75" s="288"/>
      <c r="FZ75" s="288"/>
      <c r="GB75" s="288"/>
      <c r="GD75" s="288"/>
      <c r="GF75" s="288"/>
      <c r="GH75" s="288"/>
      <c r="GJ75" s="288"/>
      <c r="GL75" s="288"/>
      <c r="GN75" s="288"/>
      <c r="GP75" s="288"/>
      <c r="GR75" s="288"/>
      <c r="GT75" s="288"/>
      <c r="GV75" s="288"/>
      <c r="GX75" s="288"/>
      <c r="GZ75" s="288"/>
      <c r="HB75" s="288"/>
      <c r="HD75" s="288"/>
      <c r="HF75" s="288"/>
      <c r="HH75" s="288"/>
      <c r="HJ75" s="288"/>
      <c r="HL75" s="288"/>
      <c r="HN75" s="288"/>
      <c r="HP75" s="288"/>
      <c r="HR75" s="288"/>
      <c r="HT75" s="288"/>
      <c r="HV75" s="288"/>
      <c r="HX75" s="288"/>
      <c r="HZ75" s="288"/>
      <c r="IB75" s="288"/>
      <c r="ID75" s="288"/>
      <c r="IF75" s="288"/>
      <c r="IH75" s="288"/>
      <c r="IJ75" s="288"/>
      <c r="IL75" s="288"/>
      <c r="IN75" s="260"/>
      <c r="IO75" s="260"/>
      <c r="IP75" s="260"/>
      <c r="IQ75" s="260"/>
      <c r="IR75" s="260"/>
      <c r="IS75" s="260"/>
      <c r="IT75" s="260"/>
      <c r="IU75" s="260"/>
      <c r="IV75" s="260"/>
    </row>
    <row r="76" spans="1:256" s="288" customFormat="1" ht="3" customHeight="1">
      <c r="A76" s="293"/>
      <c r="B76" s="109"/>
      <c r="C76" s="293"/>
      <c r="D76" s="111"/>
      <c r="E76" s="272"/>
      <c r="F76" s="287"/>
      <c r="G76" s="272"/>
      <c r="H76" s="113"/>
      <c r="IN76" s="260"/>
      <c r="IO76" s="260"/>
      <c r="IP76" s="260"/>
      <c r="IQ76" s="260"/>
      <c r="IR76" s="260"/>
      <c r="IS76" s="260"/>
      <c r="IT76" s="260"/>
      <c r="IU76" s="260"/>
      <c r="IV76" s="260"/>
    </row>
    <row r="77" spans="1:256" s="284" customFormat="1" ht="12.75">
      <c r="A77" s="281">
        <f>+B77*C77/100</f>
        <v>0</v>
      </c>
      <c r="B77" s="109">
        <v>0.5</v>
      </c>
      <c r="C77" s="282">
        <f>SUM(I77:IO77)/$F$2/B77*100</f>
        <v>0</v>
      </c>
      <c r="D77" s="121" t="s">
        <v>148</v>
      </c>
      <c r="E77" s="272"/>
      <c r="F77" s="283">
        <f>+'Quest.di gruppo omogeneo'!G90</f>
        <v>0.25</v>
      </c>
      <c r="G77" s="272"/>
      <c r="H77" s="113"/>
      <c r="J77" s="288"/>
      <c r="L77" s="288"/>
      <c r="N77" s="288"/>
      <c r="P77" s="288"/>
      <c r="R77" s="288"/>
      <c r="T77" s="288"/>
      <c r="V77" s="288"/>
      <c r="X77" s="288"/>
      <c r="Z77" s="288"/>
      <c r="AB77" s="288"/>
      <c r="AD77" s="288"/>
      <c r="AF77" s="288"/>
      <c r="AH77" s="288"/>
      <c r="AJ77" s="288"/>
      <c r="AL77" s="288"/>
      <c r="AN77" s="288"/>
      <c r="AP77" s="288"/>
      <c r="AR77" s="288"/>
      <c r="AT77" s="288"/>
      <c r="AV77" s="288"/>
      <c r="AX77" s="288"/>
      <c r="AZ77" s="288"/>
      <c r="BB77" s="288"/>
      <c r="BD77" s="288"/>
      <c r="BF77" s="288"/>
      <c r="BH77" s="288"/>
      <c r="BJ77" s="288"/>
      <c r="BL77" s="288"/>
      <c r="BN77" s="288"/>
      <c r="BP77" s="288"/>
      <c r="BR77" s="288"/>
      <c r="BT77" s="288"/>
      <c r="BV77" s="288"/>
      <c r="BX77" s="288"/>
      <c r="BZ77" s="288"/>
      <c r="CB77" s="288"/>
      <c r="CD77" s="288"/>
      <c r="CF77" s="288"/>
      <c r="CH77" s="288"/>
      <c r="CJ77" s="288"/>
      <c r="CL77" s="288"/>
      <c r="CN77" s="288"/>
      <c r="CP77" s="288"/>
      <c r="CR77" s="288"/>
      <c r="CT77" s="288"/>
      <c r="CV77" s="288"/>
      <c r="CX77" s="288"/>
      <c r="CZ77" s="288"/>
      <c r="DB77" s="288"/>
      <c r="DD77" s="288"/>
      <c r="DF77" s="288"/>
      <c r="DH77" s="288"/>
      <c r="DJ77" s="288"/>
      <c r="DL77" s="288"/>
      <c r="DN77" s="288"/>
      <c r="DP77" s="288"/>
      <c r="DR77" s="288"/>
      <c r="DT77" s="288"/>
      <c r="DV77" s="288"/>
      <c r="DX77" s="288"/>
      <c r="DZ77" s="288"/>
      <c r="EB77" s="288"/>
      <c r="ED77" s="288"/>
      <c r="EF77" s="288"/>
      <c r="EH77" s="288"/>
      <c r="EJ77" s="288"/>
      <c r="EL77" s="288"/>
      <c r="EN77" s="288"/>
      <c r="EP77" s="288"/>
      <c r="ER77" s="288"/>
      <c r="ET77" s="288"/>
      <c r="EV77" s="288"/>
      <c r="EX77" s="288"/>
      <c r="EZ77" s="288"/>
      <c r="FB77" s="288"/>
      <c r="FD77" s="288"/>
      <c r="FF77" s="288"/>
      <c r="FH77" s="288"/>
      <c r="FJ77" s="288"/>
      <c r="FL77" s="288"/>
      <c r="FN77" s="288"/>
      <c r="FP77" s="288"/>
      <c r="FR77" s="288"/>
      <c r="FT77" s="288"/>
      <c r="FV77" s="288"/>
      <c r="FX77" s="288"/>
      <c r="FZ77" s="288"/>
      <c r="GB77" s="288"/>
      <c r="GD77" s="288"/>
      <c r="GF77" s="288"/>
      <c r="GH77" s="288"/>
      <c r="GJ77" s="288"/>
      <c r="GL77" s="288"/>
      <c r="GN77" s="288"/>
      <c r="GP77" s="288"/>
      <c r="GR77" s="288"/>
      <c r="GT77" s="288"/>
      <c r="GV77" s="288"/>
      <c r="GX77" s="288"/>
      <c r="GZ77" s="288"/>
      <c r="HB77" s="288"/>
      <c r="HD77" s="288"/>
      <c r="HF77" s="288"/>
      <c r="HH77" s="288"/>
      <c r="HJ77" s="288"/>
      <c r="HL77" s="288"/>
      <c r="HN77" s="288"/>
      <c r="HP77" s="288"/>
      <c r="HR77" s="288"/>
      <c r="HT77" s="288"/>
      <c r="HV77" s="288"/>
      <c r="HX77" s="288"/>
      <c r="HZ77" s="288"/>
      <c r="IB77" s="288"/>
      <c r="ID77" s="288"/>
      <c r="IF77" s="288"/>
      <c r="IH77" s="288"/>
      <c r="IJ77" s="288"/>
      <c r="IL77" s="288"/>
      <c r="IN77" s="260"/>
      <c r="IO77" s="260"/>
      <c r="IP77" s="260"/>
      <c r="IQ77" s="260"/>
      <c r="IR77" s="260"/>
      <c r="IS77" s="260"/>
      <c r="IT77" s="260"/>
      <c r="IU77" s="260"/>
      <c r="IV77" s="260"/>
    </row>
    <row r="78" spans="1:256" s="288" customFormat="1" ht="3" customHeight="1">
      <c r="A78" s="293"/>
      <c r="B78" s="109"/>
      <c r="C78" s="293"/>
      <c r="D78" s="111"/>
      <c r="E78" s="272"/>
      <c r="F78" s="287"/>
      <c r="G78" s="272"/>
      <c r="H78" s="113"/>
      <c r="IN78" s="260"/>
      <c r="IO78" s="260"/>
      <c r="IP78" s="260"/>
      <c r="IQ78" s="260"/>
      <c r="IR78" s="260"/>
      <c r="IS78" s="260"/>
      <c r="IT78" s="260"/>
      <c r="IU78" s="260"/>
      <c r="IV78" s="260"/>
    </row>
    <row r="79" spans="1:256" s="284" customFormat="1" ht="12.75">
      <c r="A79" s="281">
        <f>+B79*C79/100</f>
        <v>0</v>
      </c>
      <c r="B79" s="109">
        <v>0.5</v>
      </c>
      <c r="C79" s="282">
        <f>SUM(I79:IO79)/$F$2/B79*100</f>
        <v>0</v>
      </c>
      <c r="D79" s="121" t="s">
        <v>149</v>
      </c>
      <c r="E79" s="272"/>
      <c r="F79" s="283">
        <f>+'Quest.di gruppo omogeneo'!G92</f>
        <v>0.25</v>
      </c>
      <c r="G79" s="272"/>
      <c r="H79" s="113"/>
      <c r="J79" s="288"/>
      <c r="L79" s="288"/>
      <c r="N79" s="288"/>
      <c r="P79" s="288"/>
      <c r="R79" s="288"/>
      <c r="T79" s="288"/>
      <c r="V79" s="288"/>
      <c r="X79" s="288"/>
      <c r="Z79" s="288"/>
      <c r="AB79" s="288"/>
      <c r="AD79" s="288"/>
      <c r="AF79" s="288"/>
      <c r="AH79" s="288"/>
      <c r="AJ79" s="288"/>
      <c r="AL79" s="288"/>
      <c r="AN79" s="288"/>
      <c r="AP79" s="288"/>
      <c r="AR79" s="288"/>
      <c r="AT79" s="288"/>
      <c r="AV79" s="288"/>
      <c r="AX79" s="288"/>
      <c r="AZ79" s="288"/>
      <c r="BB79" s="288"/>
      <c r="BD79" s="288"/>
      <c r="BF79" s="288"/>
      <c r="BH79" s="288"/>
      <c r="BJ79" s="288"/>
      <c r="BL79" s="288"/>
      <c r="BN79" s="288"/>
      <c r="BP79" s="288"/>
      <c r="BR79" s="288"/>
      <c r="BT79" s="288"/>
      <c r="BV79" s="288"/>
      <c r="BX79" s="288"/>
      <c r="BZ79" s="288"/>
      <c r="CB79" s="288"/>
      <c r="CD79" s="288"/>
      <c r="CF79" s="288"/>
      <c r="CH79" s="288"/>
      <c r="CJ79" s="288"/>
      <c r="CL79" s="288"/>
      <c r="CN79" s="288"/>
      <c r="CP79" s="288"/>
      <c r="CR79" s="288"/>
      <c r="CT79" s="288"/>
      <c r="CV79" s="288"/>
      <c r="CX79" s="288"/>
      <c r="CZ79" s="288"/>
      <c r="DB79" s="288"/>
      <c r="DD79" s="288"/>
      <c r="DF79" s="288"/>
      <c r="DH79" s="288"/>
      <c r="DJ79" s="288"/>
      <c r="DL79" s="288"/>
      <c r="DN79" s="288"/>
      <c r="DP79" s="288"/>
      <c r="DR79" s="288"/>
      <c r="DT79" s="288"/>
      <c r="DV79" s="288"/>
      <c r="DX79" s="288"/>
      <c r="DZ79" s="288"/>
      <c r="EB79" s="288"/>
      <c r="ED79" s="288"/>
      <c r="EF79" s="288"/>
      <c r="EH79" s="288"/>
      <c r="EJ79" s="288"/>
      <c r="EL79" s="288"/>
      <c r="EN79" s="288"/>
      <c r="EP79" s="288"/>
      <c r="ER79" s="288"/>
      <c r="ET79" s="288"/>
      <c r="EV79" s="288"/>
      <c r="EX79" s="288"/>
      <c r="EZ79" s="288"/>
      <c r="FB79" s="288"/>
      <c r="FD79" s="288"/>
      <c r="FF79" s="288"/>
      <c r="FH79" s="288"/>
      <c r="FJ79" s="288"/>
      <c r="FL79" s="288"/>
      <c r="FN79" s="288"/>
      <c r="FP79" s="288"/>
      <c r="FR79" s="288"/>
      <c r="FT79" s="288"/>
      <c r="FV79" s="288"/>
      <c r="FX79" s="288"/>
      <c r="FZ79" s="288"/>
      <c r="GB79" s="288"/>
      <c r="GD79" s="288"/>
      <c r="GF79" s="288"/>
      <c r="GH79" s="288"/>
      <c r="GJ79" s="288"/>
      <c r="GL79" s="288"/>
      <c r="GN79" s="288"/>
      <c r="GP79" s="288"/>
      <c r="GR79" s="288"/>
      <c r="GT79" s="288"/>
      <c r="GV79" s="288"/>
      <c r="GX79" s="288"/>
      <c r="GZ79" s="288"/>
      <c r="HB79" s="288"/>
      <c r="HD79" s="288"/>
      <c r="HF79" s="288"/>
      <c r="HH79" s="288"/>
      <c r="HJ79" s="288"/>
      <c r="HL79" s="288"/>
      <c r="HN79" s="288"/>
      <c r="HP79" s="288"/>
      <c r="HR79" s="288"/>
      <c r="HT79" s="288"/>
      <c r="HV79" s="288"/>
      <c r="HX79" s="288"/>
      <c r="HZ79" s="288"/>
      <c r="IB79" s="288"/>
      <c r="ID79" s="288"/>
      <c r="IF79" s="288"/>
      <c r="IH79" s="288"/>
      <c r="IJ79" s="288"/>
      <c r="IL79" s="288"/>
      <c r="IN79" s="260"/>
      <c r="IO79" s="260"/>
      <c r="IP79" s="260"/>
      <c r="IQ79" s="260"/>
      <c r="IR79" s="260"/>
      <c r="IS79" s="260"/>
      <c r="IT79" s="260"/>
      <c r="IU79" s="260"/>
      <c r="IV79" s="260"/>
    </row>
    <row r="80" spans="1:256" s="288" customFormat="1" ht="3" customHeight="1">
      <c r="A80" s="293"/>
      <c r="B80" s="109"/>
      <c r="C80" s="293"/>
      <c r="D80" s="111"/>
      <c r="E80" s="272"/>
      <c r="F80" s="287"/>
      <c r="G80" s="272"/>
      <c r="H80" s="113"/>
      <c r="IN80" s="260"/>
      <c r="IO80" s="260"/>
      <c r="IP80" s="260"/>
      <c r="IQ80" s="260"/>
      <c r="IR80" s="260"/>
      <c r="IS80" s="260"/>
      <c r="IT80" s="260"/>
      <c r="IU80" s="260"/>
      <c r="IV80" s="260"/>
    </row>
    <row r="81" spans="1:256" s="284" customFormat="1" ht="12.75">
      <c r="A81" s="281">
        <f>+B81*C81/100</f>
        <v>0</v>
      </c>
      <c r="B81" s="109">
        <v>0.5</v>
      </c>
      <c r="C81" s="282">
        <f>SUM(I81:IO81)/$F$2/B81*100</f>
        <v>0</v>
      </c>
      <c r="D81" s="121" t="s">
        <v>150</v>
      </c>
      <c r="E81" s="272"/>
      <c r="F81" s="283">
        <f>+'Quest.di gruppo omogeneo'!G94</f>
        <v>0.25</v>
      </c>
      <c r="G81" s="272"/>
      <c r="H81" s="113"/>
      <c r="J81" s="288"/>
      <c r="L81" s="288"/>
      <c r="N81" s="288"/>
      <c r="P81" s="288"/>
      <c r="R81" s="288"/>
      <c r="T81" s="288"/>
      <c r="V81" s="288"/>
      <c r="X81" s="288"/>
      <c r="Z81" s="288"/>
      <c r="AB81" s="288"/>
      <c r="AD81" s="288"/>
      <c r="AF81" s="288"/>
      <c r="AH81" s="288"/>
      <c r="AJ81" s="288"/>
      <c r="AL81" s="288"/>
      <c r="AN81" s="288"/>
      <c r="AP81" s="288"/>
      <c r="AR81" s="288"/>
      <c r="AT81" s="288"/>
      <c r="AV81" s="288"/>
      <c r="AX81" s="288"/>
      <c r="AZ81" s="288"/>
      <c r="BB81" s="288"/>
      <c r="BD81" s="288"/>
      <c r="BF81" s="288"/>
      <c r="BH81" s="288"/>
      <c r="BJ81" s="288"/>
      <c r="BL81" s="288"/>
      <c r="BN81" s="288"/>
      <c r="BP81" s="288"/>
      <c r="BR81" s="288"/>
      <c r="BT81" s="288"/>
      <c r="BV81" s="288"/>
      <c r="BX81" s="288"/>
      <c r="BZ81" s="288"/>
      <c r="CB81" s="288"/>
      <c r="CD81" s="288"/>
      <c r="CF81" s="288"/>
      <c r="CH81" s="288"/>
      <c r="CJ81" s="288"/>
      <c r="CL81" s="288"/>
      <c r="CN81" s="288"/>
      <c r="CP81" s="288"/>
      <c r="CR81" s="288"/>
      <c r="CT81" s="288"/>
      <c r="CV81" s="288"/>
      <c r="CX81" s="288"/>
      <c r="CZ81" s="288"/>
      <c r="DB81" s="288"/>
      <c r="DD81" s="288"/>
      <c r="DF81" s="288"/>
      <c r="DH81" s="288"/>
      <c r="DJ81" s="288"/>
      <c r="DL81" s="288"/>
      <c r="DN81" s="288"/>
      <c r="DP81" s="288"/>
      <c r="DR81" s="288"/>
      <c r="DT81" s="288"/>
      <c r="DV81" s="288"/>
      <c r="DX81" s="288"/>
      <c r="DZ81" s="288"/>
      <c r="EB81" s="288"/>
      <c r="ED81" s="288"/>
      <c r="EF81" s="288"/>
      <c r="EH81" s="288"/>
      <c r="EJ81" s="288"/>
      <c r="EL81" s="288"/>
      <c r="EN81" s="288"/>
      <c r="EP81" s="288"/>
      <c r="ER81" s="288"/>
      <c r="ET81" s="288"/>
      <c r="EV81" s="288"/>
      <c r="EX81" s="288"/>
      <c r="EZ81" s="288"/>
      <c r="FB81" s="288"/>
      <c r="FD81" s="288"/>
      <c r="FF81" s="288"/>
      <c r="FH81" s="288"/>
      <c r="FJ81" s="288"/>
      <c r="FL81" s="288"/>
      <c r="FN81" s="288"/>
      <c r="FP81" s="288"/>
      <c r="FR81" s="288"/>
      <c r="FT81" s="288"/>
      <c r="FV81" s="288"/>
      <c r="FX81" s="288"/>
      <c r="FZ81" s="288"/>
      <c r="GB81" s="288"/>
      <c r="GD81" s="288"/>
      <c r="GF81" s="288"/>
      <c r="GH81" s="288"/>
      <c r="GJ81" s="288"/>
      <c r="GL81" s="288"/>
      <c r="GN81" s="288"/>
      <c r="GP81" s="288"/>
      <c r="GR81" s="288"/>
      <c r="GT81" s="288"/>
      <c r="GV81" s="288"/>
      <c r="GX81" s="288"/>
      <c r="GZ81" s="288"/>
      <c r="HB81" s="288"/>
      <c r="HD81" s="288"/>
      <c r="HF81" s="288"/>
      <c r="HH81" s="288"/>
      <c r="HJ81" s="288"/>
      <c r="HL81" s="288"/>
      <c r="HN81" s="288"/>
      <c r="HP81" s="288"/>
      <c r="HR81" s="288"/>
      <c r="HT81" s="288"/>
      <c r="HV81" s="288"/>
      <c r="HX81" s="288"/>
      <c r="HZ81" s="288"/>
      <c r="IB81" s="288"/>
      <c r="ID81" s="288"/>
      <c r="IF81" s="288"/>
      <c r="IH81" s="288"/>
      <c r="IJ81" s="288"/>
      <c r="IL81" s="288"/>
      <c r="IN81" s="260"/>
      <c r="IO81" s="260"/>
      <c r="IP81" s="260"/>
      <c r="IQ81" s="260"/>
      <c r="IR81" s="260"/>
      <c r="IS81" s="260"/>
      <c r="IT81" s="260"/>
      <c r="IU81" s="260"/>
      <c r="IV81" s="260"/>
    </row>
    <row r="82" spans="1:256" s="288" customFormat="1" ht="3" customHeight="1">
      <c r="A82" s="293"/>
      <c r="B82" s="109"/>
      <c r="C82" s="293"/>
      <c r="D82" s="111"/>
      <c r="E82" s="272"/>
      <c r="F82" s="287"/>
      <c r="G82" s="272"/>
      <c r="H82" s="113"/>
      <c r="IN82" s="260"/>
      <c r="IO82" s="260"/>
      <c r="IP82" s="260"/>
      <c r="IQ82" s="260"/>
      <c r="IR82" s="260"/>
      <c r="IS82" s="260"/>
      <c r="IT82" s="260"/>
      <c r="IU82" s="260"/>
      <c r="IV82" s="260"/>
    </row>
    <row r="83" spans="1:256" s="288" customFormat="1" ht="12.75">
      <c r="A83" s="291">
        <f>SUM(A85:A94)</f>
        <v>0</v>
      </c>
      <c r="B83" s="291">
        <f>SUM(B85:B94)</f>
      </c>
      <c r="C83" s="292">
        <f>+A83/B83*100</f>
        <v>0</v>
      </c>
      <c r="D83" s="108" t="s">
        <v>152</v>
      </c>
      <c r="E83" s="272"/>
      <c r="F83" s="287"/>
      <c r="G83" s="272"/>
      <c r="H83" s="113"/>
      <c r="IN83" s="260"/>
      <c r="IO83" s="260"/>
      <c r="IP83" s="260"/>
      <c r="IQ83" s="260"/>
      <c r="IR83" s="260"/>
      <c r="IS83" s="260"/>
      <c r="IT83" s="260"/>
      <c r="IU83" s="260"/>
      <c r="IV83" s="260"/>
    </row>
    <row r="84" spans="1:256" s="288" customFormat="1" ht="3" customHeight="1">
      <c r="A84" s="293"/>
      <c r="B84" s="109"/>
      <c r="C84" s="293"/>
      <c r="D84" s="111"/>
      <c r="E84" s="272"/>
      <c r="F84" s="287"/>
      <c r="G84" s="272"/>
      <c r="H84" s="113"/>
      <c r="IN84" s="260"/>
      <c r="IO84" s="260"/>
      <c r="IP84" s="260"/>
      <c r="IQ84" s="260"/>
      <c r="IR84" s="260"/>
      <c r="IS84" s="260"/>
      <c r="IT84" s="260"/>
      <c r="IU84" s="260"/>
      <c r="IV84" s="260"/>
    </row>
    <row r="85" spans="1:256" s="284" customFormat="1" ht="12.75">
      <c r="A85" s="281">
        <f>+B85*C85/100</f>
        <v>0</v>
      </c>
      <c r="B85" s="109">
        <v>0.5</v>
      </c>
      <c r="C85" s="282">
        <f>SUM(I85:IO85)/$F$2/B85*100</f>
        <v>0</v>
      </c>
      <c r="D85" s="121" t="s">
        <v>153</v>
      </c>
      <c r="E85" s="272"/>
      <c r="F85" s="283">
        <f>+'Quest.di gruppo omogeneo'!G98</f>
        <v>0.25</v>
      </c>
      <c r="G85" s="272"/>
      <c r="H85" s="113"/>
      <c r="J85" s="288"/>
      <c r="L85" s="288"/>
      <c r="N85" s="288"/>
      <c r="P85" s="288"/>
      <c r="R85" s="288"/>
      <c r="T85" s="288"/>
      <c r="V85" s="288"/>
      <c r="X85" s="288"/>
      <c r="Z85" s="288"/>
      <c r="AB85" s="288"/>
      <c r="AD85" s="288"/>
      <c r="AF85" s="288"/>
      <c r="AH85" s="288"/>
      <c r="AJ85" s="288"/>
      <c r="AL85" s="288"/>
      <c r="AN85" s="288"/>
      <c r="AP85" s="288"/>
      <c r="AR85" s="288"/>
      <c r="AT85" s="288"/>
      <c r="AV85" s="288"/>
      <c r="AX85" s="288"/>
      <c r="AZ85" s="288"/>
      <c r="BB85" s="288"/>
      <c r="BD85" s="288"/>
      <c r="BF85" s="288"/>
      <c r="BH85" s="288"/>
      <c r="BJ85" s="288"/>
      <c r="BL85" s="288"/>
      <c r="BN85" s="288"/>
      <c r="BP85" s="288"/>
      <c r="BR85" s="288"/>
      <c r="BT85" s="288"/>
      <c r="BV85" s="288"/>
      <c r="BX85" s="288"/>
      <c r="BZ85" s="288"/>
      <c r="CB85" s="288"/>
      <c r="CD85" s="288"/>
      <c r="CF85" s="288"/>
      <c r="CH85" s="288"/>
      <c r="CJ85" s="288"/>
      <c r="CL85" s="288"/>
      <c r="CN85" s="288"/>
      <c r="CP85" s="288"/>
      <c r="CR85" s="288"/>
      <c r="CT85" s="288"/>
      <c r="CV85" s="288"/>
      <c r="CX85" s="288"/>
      <c r="CZ85" s="288"/>
      <c r="DB85" s="288"/>
      <c r="DD85" s="288"/>
      <c r="DF85" s="288"/>
      <c r="DH85" s="288"/>
      <c r="DJ85" s="288"/>
      <c r="DL85" s="288"/>
      <c r="DN85" s="288"/>
      <c r="DP85" s="288"/>
      <c r="DR85" s="288"/>
      <c r="DT85" s="288"/>
      <c r="DV85" s="288"/>
      <c r="DX85" s="288"/>
      <c r="DZ85" s="288"/>
      <c r="EB85" s="288"/>
      <c r="ED85" s="288"/>
      <c r="EF85" s="288"/>
      <c r="EH85" s="288"/>
      <c r="EJ85" s="288"/>
      <c r="EL85" s="288"/>
      <c r="EN85" s="288"/>
      <c r="EP85" s="288"/>
      <c r="ER85" s="288"/>
      <c r="ET85" s="288"/>
      <c r="EV85" s="288"/>
      <c r="EX85" s="288"/>
      <c r="EZ85" s="288"/>
      <c r="FB85" s="288"/>
      <c r="FD85" s="288"/>
      <c r="FF85" s="288"/>
      <c r="FH85" s="288"/>
      <c r="FJ85" s="288"/>
      <c r="FL85" s="288"/>
      <c r="FN85" s="288"/>
      <c r="FP85" s="288"/>
      <c r="FR85" s="288"/>
      <c r="FT85" s="288"/>
      <c r="FV85" s="288"/>
      <c r="FX85" s="288"/>
      <c r="FZ85" s="288"/>
      <c r="GB85" s="288"/>
      <c r="GD85" s="288"/>
      <c r="GF85" s="288"/>
      <c r="GH85" s="288"/>
      <c r="GJ85" s="288"/>
      <c r="GL85" s="288"/>
      <c r="GN85" s="288"/>
      <c r="GP85" s="288"/>
      <c r="GR85" s="288"/>
      <c r="GT85" s="288"/>
      <c r="GV85" s="288"/>
      <c r="GX85" s="288"/>
      <c r="GZ85" s="288"/>
      <c r="HB85" s="288"/>
      <c r="HD85" s="288"/>
      <c r="HF85" s="288"/>
      <c r="HH85" s="288"/>
      <c r="HJ85" s="288"/>
      <c r="HL85" s="288"/>
      <c r="HN85" s="288"/>
      <c r="HP85" s="288"/>
      <c r="HR85" s="288"/>
      <c r="HT85" s="288"/>
      <c r="HV85" s="288"/>
      <c r="HX85" s="288"/>
      <c r="HZ85" s="288"/>
      <c r="IB85" s="288"/>
      <c r="ID85" s="288"/>
      <c r="IF85" s="288"/>
      <c r="IH85" s="288"/>
      <c r="IJ85" s="288"/>
      <c r="IL85" s="288"/>
      <c r="IN85" s="260"/>
      <c r="IO85" s="260"/>
      <c r="IP85" s="260"/>
      <c r="IQ85" s="260"/>
      <c r="IR85" s="260"/>
      <c r="IS85" s="260"/>
      <c r="IT85" s="260"/>
      <c r="IU85" s="260"/>
      <c r="IV85" s="260"/>
    </row>
    <row r="86" spans="1:256" s="288" customFormat="1" ht="3" customHeight="1">
      <c r="A86" s="293"/>
      <c r="B86" s="109"/>
      <c r="C86" s="293"/>
      <c r="D86" s="111"/>
      <c r="E86" s="272"/>
      <c r="F86" s="287"/>
      <c r="G86" s="272"/>
      <c r="H86" s="113"/>
      <c r="IN86" s="260"/>
      <c r="IO86" s="260"/>
      <c r="IP86" s="260"/>
      <c r="IQ86" s="260"/>
      <c r="IR86" s="260"/>
      <c r="IS86" s="260"/>
      <c r="IT86" s="260"/>
      <c r="IU86" s="260"/>
      <c r="IV86" s="260"/>
    </row>
    <row r="87" spans="1:256" s="284" customFormat="1" ht="12.75">
      <c r="A87" s="281">
        <f>+B87*C87/100</f>
        <v>0</v>
      </c>
      <c r="B87" s="109">
        <v>0.5</v>
      </c>
      <c r="C87" s="282">
        <f>SUM(I87:IO87)/$F$2/B87*100</f>
        <v>0</v>
      </c>
      <c r="D87" s="121" t="s">
        <v>154</v>
      </c>
      <c r="E87" s="272"/>
      <c r="F87" s="283">
        <f>+'Quest.di gruppo omogeneo'!G100</f>
        <v>0.25</v>
      </c>
      <c r="G87" s="272"/>
      <c r="H87" s="113"/>
      <c r="J87" s="288"/>
      <c r="L87" s="288"/>
      <c r="N87" s="288"/>
      <c r="P87" s="288"/>
      <c r="R87" s="288"/>
      <c r="T87" s="288"/>
      <c r="V87" s="288"/>
      <c r="X87" s="288"/>
      <c r="Z87" s="288"/>
      <c r="AB87" s="288"/>
      <c r="AD87" s="288"/>
      <c r="AF87" s="288"/>
      <c r="AH87" s="288"/>
      <c r="AJ87" s="288"/>
      <c r="AL87" s="288"/>
      <c r="AN87" s="288"/>
      <c r="AP87" s="288"/>
      <c r="AR87" s="288"/>
      <c r="AT87" s="288"/>
      <c r="AV87" s="288"/>
      <c r="AX87" s="288"/>
      <c r="AZ87" s="288"/>
      <c r="BB87" s="288"/>
      <c r="BD87" s="288"/>
      <c r="BF87" s="288"/>
      <c r="BH87" s="288"/>
      <c r="BJ87" s="288"/>
      <c r="BL87" s="288"/>
      <c r="BN87" s="288"/>
      <c r="BP87" s="288"/>
      <c r="BR87" s="288"/>
      <c r="BT87" s="288"/>
      <c r="BV87" s="288"/>
      <c r="BX87" s="288"/>
      <c r="BZ87" s="288"/>
      <c r="CB87" s="288"/>
      <c r="CD87" s="288"/>
      <c r="CF87" s="288"/>
      <c r="CH87" s="288"/>
      <c r="CJ87" s="288"/>
      <c r="CL87" s="288"/>
      <c r="CN87" s="288"/>
      <c r="CP87" s="288"/>
      <c r="CR87" s="288"/>
      <c r="CT87" s="288"/>
      <c r="CV87" s="288"/>
      <c r="CX87" s="288"/>
      <c r="CZ87" s="288"/>
      <c r="DB87" s="288"/>
      <c r="DD87" s="288"/>
      <c r="DF87" s="288"/>
      <c r="DH87" s="288"/>
      <c r="DJ87" s="288"/>
      <c r="DL87" s="288"/>
      <c r="DN87" s="288"/>
      <c r="DP87" s="288"/>
      <c r="DR87" s="288"/>
      <c r="DT87" s="288"/>
      <c r="DV87" s="288"/>
      <c r="DX87" s="288"/>
      <c r="DZ87" s="288"/>
      <c r="EB87" s="288"/>
      <c r="ED87" s="288"/>
      <c r="EF87" s="288"/>
      <c r="EH87" s="288"/>
      <c r="EJ87" s="288"/>
      <c r="EL87" s="288"/>
      <c r="EN87" s="288"/>
      <c r="EP87" s="288"/>
      <c r="ER87" s="288"/>
      <c r="ET87" s="288"/>
      <c r="EV87" s="288"/>
      <c r="EX87" s="288"/>
      <c r="EZ87" s="288"/>
      <c r="FB87" s="288"/>
      <c r="FD87" s="288"/>
      <c r="FF87" s="288"/>
      <c r="FH87" s="288"/>
      <c r="FJ87" s="288"/>
      <c r="FL87" s="288"/>
      <c r="FN87" s="288"/>
      <c r="FP87" s="288"/>
      <c r="FR87" s="288"/>
      <c r="FT87" s="288"/>
      <c r="FV87" s="288"/>
      <c r="FX87" s="288"/>
      <c r="FZ87" s="288"/>
      <c r="GB87" s="288"/>
      <c r="GD87" s="288"/>
      <c r="GF87" s="288"/>
      <c r="GH87" s="288"/>
      <c r="GJ87" s="288"/>
      <c r="GL87" s="288"/>
      <c r="GN87" s="288"/>
      <c r="GP87" s="288"/>
      <c r="GR87" s="288"/>
      <c r="GT87" s="288"/>
      <c r="GV87" s="288"/>
      <c r="GX87" s="288"/>
      <c r="GZ87" s="288"/>
      <c r="HB87" s="288"/>
      <c r="HD87" s="288"/>
      <c r="HF87" s="288"/>
      <c r="HH87" s="288"/>
      <c r="HJ87" s="288"/>
      <c r="HL87" s="288"/>
      <c r="HN87" s="288"/>
      <c r="HP87" s="288"/>
      <c r="HR87" s="288"/>
      <c r="HT87" s="288"/>
      <c r="HV87" s="288"/>
      <c r="HX87" s="288"/>
      <c r="HZ87" s="288"/>
      <c r="IB87" s="288"/>
      <c r="ID87" s="288"/>
      <c r="IF87" s="288"/>
      <c r="IH87" s="288"/>
      <c r="IJ87" s="288"/>
      <c r="IL87" s="288"/>
      <c r="IN87" s="260"/>
      <c r="IO87" s="260"/>
      <c r="IP87" s="260"/>
      <c r="IQ87" s="260"/>
      <c r="IR87" s="260"/>
      <c r="IS87" s="260"/>
      <c r="IT87" s="260"/>
      <c r="IU87" s="260"/>
      <c r="IV87" s="260"/>
    </row>
    <row r="88" spans="1:256" s="288" customFormat="1" ht="3" customHeight="1">
      <c r="A88" s="293"/>
      <c r="B88" s="109"/>
      <c r="C88" s="293"/>
      <c r="D88" s="111"/>
      <c r="E88" s="272"/>
      <c r="F88" s="287"/>
      <c r="G88" s="272"/>
      <c r="H88" s="113"/>
      <c r="IN88" s="260"/>
      <c r="IO88" s="260"/>
      <c r="IP88" s="260"/>
      <c r="IQ88" s="260"/>
      <c r="IR88" s="260"/>
      <c r="IS88" s="260"/>
      <c r="IT88" s="260"/>
      <c r="IU88" s="260"/>
      <c r="IV88" s="260"/>
    </row>
    <row r="89" spans="1:256" s="284" customFormat="1" ht="12.75">
      <c r="A89" s="281">
        <f>+B89*C89/100</f>
        <v>0</v>
      </c>
      <c r="B89" s="109">
        <v>0.5</v>
      </c>
      <c r="C89" s="282">
        <f>SUM(I89:IO89)/$F$2/B89*100</f>
        <v>0</v>
      </c>
      <c r="D89" s="127" t="s">
        <v>155</v>
      </c>
      <c r="E89" s="272"/>
      <c r="F89" s="283">
        <f>+'Quest.di gruppo omogeneo'!G102</f>
        <v>0.25</v>
      </c>
      <c r="G89" s="272"/>
      <c r="H89" s="113"/>
      <c r="J89" s="288"/>
      <c r="L89" s="288"/>
      <c r="N89" s="288"/>
      <c r="P89" s="288"/>
      <c r="R89" s="288"/>
      <c r="T89" s="288"/>
      <c r="V89" s="288"/>
      <c r="X89" s="288"/>
      <c r="Z89" s="288"/>
      <c r="AB89" s="288"/>
      <c r="AD89" s="288"/>
      <c r="AF89" s="288"/>
      <c r="AH89" s="288"/>
      <c r="AJ89" s="288"/>
      <c r="AL89" s="288"/>
      <c r="AN89" s="288"/>
      <c r="AP89" s="288"/>
      <c r="AR89" s="288"/>
      <c r="AT89" s="288"/>
      <c r="AV89" s="288"/>
      <c r="AX89" s="288"/>
      <c r="AZ89" s="288"/>
      <c r="BB89" s="288"/>
      <c r="BD89" s="288"/>
      <c r="BF89" s="288"/>
      <c r="BH89" s="288"/>
      <c r="BJ89" s="288"/>
      <c r="BL89" s="288"/>
      <c r="BN89" s="288"/>
      <c r="BP89" s="288"/>
      <c r="BR89" s="288"/>
      <c r="BT89" s="288"/>
      <c r="BV89" s="288"/>
      <c r="BX89" s="288"/>
      <c r="BZ89" s="288"/>
      <c r="CB89" s="288"/>
      <c r="CD89" s="288"/>
      <c r="CF89" s="288"/>
      <c r="CH89" s="288"/>
      <c r="CJ89" s="288"/>
      <c r="CL89" s="288"/>
      <c r="CN89" s="288"/>
      <c r="CP89" s="288"/>
      <c r="CR89" s="288"/>
      <c r="CT89" s="288"/>
      <c r="CV89" s="288"/>
      <c r="CX89" s="288"/>
      <c r="CZ89" s="288"/>
      <c r="DB89" s="288"/>
      <c r="DD89" s="288"/>
      <c r="DF89" s="288"/>
      <c r="DH89" s="288"/>
      <c r="DJ89" s="288"/>
      <c r="DL89" s="288"/>
      <c r="DN89" s="288"/>
      <c r="DP89" s="288"/>
      <c r="DR89" s="288"/>
      <c r="DT89" s="288"/>
      <c r="DV89" s="288"/>
      <c r="DX89" s="288"/>
      <c r="DZ89" s="288"/>
      <c r="EB89" s="288"/>
      <c r="ED89" s="288"/>
      <c r="EF89" s="288"/>
      <c r="EH89" s="288"/>
      <c r="EJ89" s="288"/>
      <c r="EL89" s="288"/>
      <c r="EN89" s="288"/>
      <c r="EP89" s="288"/>
      <c r="ER89" s="288"/>
      <c r="ET89" s="288"/>
      <c r="EV89" s="288"/>
      <c r="EX89" s="288"/>
      <c r="EZ89" s="288"/>
      <c r="FB89" s="288"/>
      <c r="FD89" s="288"/>
      <c r="FF89" s="288"/>
      <c r="FH89" s="288"/>
      <c r="FJ89" s="288"/>
      <c r="FL89" s="288"/>
      <c r="FN89" s="288"/>
      <c r="FP89" s="288"/>
      <c r="FR89" s="288"/>
      <c r="FT89" s="288"/>
      <c r="FV89" s="288"/>
      <c r="FX89" s="288"/>
      <c r="FZ89" s="288"/>
      <c r="GB89" s="288"/>
      <c r="GD89" s="288"/>
      <c r="GF89" s="288"/>
      <c r="GH89" s="288"/>
      <c r="GJ89" s="288"/>
      <c r="GL89" s="288"/>
      <c r="GN89" s="288"/>
      <c r="GP89" s="288"/>
      <c r="GR89" s="288"/>
      <c r="GT89" s="288"/>
      <c r="GV89" s="288"/>
      <c r="GX89" s="288"/>
      <c r="GZ89" s="288"/>
      <c r="HB89" s="288"/>
      <c r="HD89" s="288"/>
      <c r="HF89" s="288"/>
      <c r="HH89" s="288"/>
      <c r="HJ89" s="288"/>
      <c r="HL89" s="288"/>
      <c r="HN89" s="288"/>
      <c r="HP89" s="288"/>
      <c r="HR89" s="288"/>
      <c r="HT89" s="288"/>
      <c r="HV89" s="288"/>
      <c r="HX89" s="288"/>
      <c r="HZ89" s="288"/>
      <c r="IB89" s="288"/>
      <c r="ID89" s="288"/>
      <c r="IF89" s="288"/>
      <c r="IH89" s="288"/>
      <c r="IJ89" s="288"/>
      <c r="IL89" s="288"/>
      <c r="IN89" s="260"/>
      <c r="IO89" s="260"/>
      <c r="IP89" s="260"/>
      <c r="IQ89" s="260"/>
      <c r="IR89" s="260"/>
      <c r="IS89" s="260"/>
      <c r="IT89" s="260"/>
      <c r="IU89" s="260"/>
      <c r="IV89" s="260"/>
    </row>
    <row r="90" spans="1:256" s="288" customFormat="1" ht="3" customHeight="1">
      <c r="A90" s="293"/>
      <c r="B90" s="109"/>
      <c r="C90" s="293"/>
      <c r="D90" s="111"/>
      <c r="E90" s="272"/>
      <c r="F90" s="287"/>
      <c r="G90" s="272"/>
      <c r="H90" s="113"/>
      <c r="IN90" s="260"/>
      <c r="IO90" s="260"/>
      <c r="IP90" s="260"/>
      <c r="IQ90" s="260"/>
      <c r="IR90" s="260"/>
      <c r="IS90" s="260"/>
      <c r="IT90" s="260"/>
      <c r="IU90" s="260"/>
      <c r="IV90" s="260"/>
    </row>
    <row r="91" spans="1:256" s="284" customFormat="1" ht="12.75">
      <c r="A91" s="281">
        <f>+B91*C91/100</f>
        <v>0</v>
      </c>
      <c r="B91" s="109">
        <v>1</v>
      </c>
      <c r="C91" s="282">
        <f>SUM(I91:IO91)/$F$2/B91*100</f>
        <v>0</v>
      </c>
      <c r="D91" s="121" t="s">
        <v>156</v>
      </c>
      <c r="E91" s="272"/>
      <c r="F91" s="283">
        <f>+'Quest.di gruppo omogeneo'!G104</f>
        <v>0.5</v>
      </c>
      <c r="G91" s="272"/>
      <c r="H91" s="113"/>
      <c r="J91" s="288"/>
      <c r="L91" s="288"/>
      <c r="N91" s="288"/>
      <c r="P91" s="288"/>
      <c r="R91" s="288"/>
      <c r="T91" s="288"/>
      <c r="V91" s="288"/>
      <c r="X91" s="288"/>
      <c r="Z91" s="288"/>
      <c r="AB91" s="288"/>
      <c r="AD91" s="288"/>
      <c r="AF91" s="288"/>
      <c r="AH91" s="288"/>
      <c r="AJ91" s="288"/>
      <c r="AL91" s="288"/>
      <c r="AN91" s="288"/>
      <c r="AP91" s="288"/>
      <c r="AR91" s="288"/>
      <c r="AT91" s="288"/>
      <c r="AV91" s="288"/>
      <c r="AX91" s="288"/>
      <c r="AZ91" s="288"/>
      <c r="BB91" s="288"/>
      <c r="BD91" s="288"/>
      <c r="BF91" s="288"/>
      <c r="BH91" s="288"/>
      <c r="BJ91" s="288"/>
      <c r="BL91" s="288"/>
      <c r="BN91" s="288"/>
      <c r="BP91" s="288"/>
      <c r="BR91" s="288"/>
      <c r="BT91" s="288"/>
      <c r="BV91" s="288"/>
      <c r="BX91" s="288"/>
      <c r="BZ91" s="288"/>
      <c r="CB91" s="288"/>
      <c r="CD91" s="288"/>
      <c r="CF91" s="288"/>
      <c r="CH91" s="288"/>
      <c r="CJ91" s="288"/>
      <c r="CL91" s="288"/>
      <c r="CN91" s="288"/>
      <c r="CP91" s="288"/>
      <c r="CR91" s="288"/>
      <c r="CT91" s="288"/>
      <c r="CV91" s="288"/>
      <c r="CX91" s="288"/>
      <c r="CZ91" s="288"/>
      <c r="DB91" s="288"/>
      <c r="DD91" s="288"/>
      <c r="DF91" s="288"/>
      <c r="DH91" s="288"/>
      <c r="DJ91" s="288"/>
      <c r="DL91" s="288"/>
      <c r="DN91" s="288"/>
      <c r="DP91" s="288"/>
      <c r="DR91" s="288"/>
      <c r="DT91" s="288"/>
      <c r="DV91" s="288"/>
      <c r="DX91" s="288"/>
      <c r="DZ91" s="288"/>
      <c r="EB91" s="288"/>
      <c r="ED91" s="288"/>
      <c r="EF91" s="288"/>
      <c r="EH91" s="288"/>
      <c r="EJ91" s="288"/>
      <c r="EL91" s="288"/>
      <c r="EN91" s="288"/>
      <c r="EP91" s="288"/>
      <c r="ER91" s="288"/>
      <c r="ET91" s="288"/>
      <c r="EV91" s="288"/>
      <c r="EX91" s="288"/>
      <c r="EZ91" s="288"/>
      <c r="FB91" s="288"/>
      <c r="FD91" s="288"/>
      <c r="FF91" s="288"/>
      <c r="FH91" s="288"/>
      <c r="FJ91" s="288"/>
      <c r="FL91" s="288"/>
      <c r="FN91" s="288"/>
      <c r="FP91" s="288"/>
      <c r="FR91" s="288"/>
      <c r="FT91" s="288"/>
      <c r="FV91" s="288"/>
      <c r="FX91" s="288"/>
      <c r="FZ91" s="288"/>
      <c r="GB91" s="288"/>
      <c r="GD91" s="288"/>
      <c r="GF91" s="288"/>
      <c r="GH91" s="288"/>
      <c r="GJ91" s="288"/>
      <c r="GL91" s="288"/>
      <c r="GN91" s="288"/>
      <c r="GP91" s="288"/>
      <c r="GR91" s="288"/>
      <c r="GT91" s="288"/>
      <c r="GV91" s="288"/>
      <c r="GX91" s="288"/>
      <c r="GZ91" s="288"/>
      <c r="HB91" s="288"/>
      <c r="HD91" s="288"/>
      <c r="HF91" s="288"/>
      <c r="HH91" s="288"/>
      <c r="HJ91" s="288"/>
      <c r="HL91" s="288"/>
      <c r="HN91" s="288"/>
      <c r="HP91" s="288"/>
      <c r="HR91" s="288"/>
      <c r="HT91" s="288"/>
      <c r="HV91" s="288"/>
      <c r="HX91" s="288"/>
      <c r="HZ91" s="288"/>
      <c r="IB91" s="288"/>
      <c r="ID91" s="288"/>
      <c r="IF91" s="288"/>
      <c r="IH91" s="288"/>
      <c r="IJ91" s="288"/>
      <c r="IL91" s="288"/>
      <c r="IN91" s="260"/>
      <c r="IO91" s="260"/>
      <c r="IP91" s="260"/>
      <c r="IQ91" s="260"/>
      <c r="IR91" s="260"/>
      <c r="IS91" s="260"/>
      <c r="IT91" s="260"/>
      <c r="IU91" s="260"/>
      <c r="IV91" s="260"/>
    </row>
    <row r="92" spans="1:256" s="288" customFormat="1" ht="3" customHeight="1">
      <c r="A92" s="293"/>
      <c r="B92" s="109"/>
      <c r="C92" s="293"/>
      <c r="D92" s="111"/>
      <c r="E92" s="272"/>
      <c r="F92" s="287"/>
      <c r="G92" s="272"/>
      <c r="H92" s="113"/>
      <c r="IN92" s="260"/>
      <c r="IO92" s="260"/>
      <c r="IP92" s="260"/>
      <c r="IQ92" s="260"/>
      <c r="IR92" s="260"/>
      <c r="IS92" s="260"/>
      <c r="IT92" s="260"/>
      <c r="IU92" s="260"/>
      <c r="IV92" s="260"/>
    </row>
    <row r="93" spans="1:256" s="284" customFormat="1" ht="12.75">
      <c r="A93" s="281">
        <f>+B93*C93/100</f>
        <v>0</v>
      </c>
      <c r="B93" s="109">
        <v>1</v>
      </c>
      <c r="C93" s="282">
        <f>SUM(I93:IO93)/$F$2/B93*100</f>
        <v>0</v>
      </c>
      <c r="D93" s="121" t="s">
        <v>157</v>
      </c>
      <c r="E93" s="272"/>
      <c r="F93" s="283">
        <f>+'Quest.di gruppo omogeneo'!G106</f>
        <v>0.5</v>
      </c>
      <c r="G93" s="272"/>
      <c r="H93" s="113"/>
      <c r="J93" s="288"/>
      <c r="L93" s="288"/>
      <c r="N93" s="288"/>
      <c r="P93" s="288"/>
      <c r="R93" s="288"/>
      <c r="T93" s="288"/>
      <c r="V93" s="288"/>
      <c r="X93" s="288"/>
      <c r="Z93" s="288"/>
      <c r="AB93" s="288"/>
      <c r="AD93" s="288"/>
      <c r="AF93" s="288"/>
      <c r="AH93" s="288"/>
      <c r="AJ93" s="288"/>
      <c r="AL93" s="288"/>
      <c r="AN93" s="288"/>
      <c r="AP93" s="288"/>
      <c r="AR93" s="288"/>
      <c r="AT93" s="288"/>
      <c r="AV93" s="288"/>
      <c r="AX93" s="288"/>
      <c r="AZ93" s="288"/>
      <c r="BB93" s="288"/>
      <c r="BD93" s="288"/>
      <c r="BF93" s="288"/>
      <c r="BH93" s="288"/>
      <c r="BJ93" s="288"/>
      <c r="BL93" s="288"/>
      <c r="BN93" s="288"/>
      <c r="BP93" s="288"/>
      <c r="BR93" s="288"/>
      <c r="BT93" s="288"/>
      <c r="BV93" s="288"/>
      <c r="BX93" s="288"/>
      <c r="BZ93" s="288"/>
      <c r="CB93" s="288"/>
      <c r="CD93" s="288"/>
      <c r="CF93" s="288"/>
      <c r="CH93" s="288"/>
      <c r="CJ93" s="288"/>
      <c r="CL93" s="288"/>
      <c r="CN93" s="288"/>
      <c r="CP93" s="288"/>
      <c r="CR93" s="288"/>
      <c r="CT93" s="288"/>
      <c r="CV93" s="288"/>
      <c r="CX93" s="288"/>
      <c r="CZ93" s="288"/>
      <c r="DB93" s="288"/>
      <c r="DD93" s="288"/>
      <c r="DF93" s="288"/>
      <c r="DH93" s="288"/>
      <c r="DJ93" s="288"/>
      <c r="DL93" s="288"/>
      <c r="DN93" s="288"/>
      <c r="DP93" s="288"/>
      <c r="DR93" s="288"/>
      <c r="DT93" s="288"/>
      <c r="DV93" s="288"/>
      <c r="DX93" s="288"/>
      <c r="DZ93" s="288"/>
      <c r="EB93" s="288"/>
      <c r="ED93" s="288"/>
      <c r="EF93" s="288"/>
      <c r="EH93" s="288"/>
      <c r="EJ93" s="288"/>
      <c r="EL93" s="288"/>
      <c r="EN93" s="288"/>
      <c r="EP93" s="288"/>
      <c r="ER93" s="288"/>
      <c r="ET93" s="288"/>
      <c r="EV93" s="288"/>
      <c r="EX93" s="288"/>
      <c r="EZ93" s="288"/>
      <c r="FB93" s="288"/>
      <c r="FD93" s="288"/>
      <c r="FF93" s="288"/>
      <c r="FH93" s="288"/>
      <c r="FJ93" s="288"/>
      <c r="FL93" s="288"/>
      <c r="FN93" s="288"/>
      <c r="FP93" s="288"/>
      <c r="FR93" s="288"/>
      <c r="FT93" s="288"/>
      <c r="FV93" s="288"/>
      <c r="FX93" s="288"/>
      <c r="FZ93" s="288"/>
      <c r="GB93" s="288"/>
      <c r="GD93" s="288"/>
      <c r="GF93" s="288"/>
      <c r="GH93" s="288"/>
      <c r="GJ93" s="288"/>
      <c r="GL93" s="288"/>
      <c r="GN93" s="288"/>
      <c r="GP93" s="288"/>
      <c r="GR93" s="288"/>
      <c r="GT93" s="288"/>
      <c r="GV93" s="288"/>
      <c r="GX93" s="288"/>
      <c r="GZ93" s="288"/>
      <c r="HB93" s="288"/>
      <c r="HD93" s="288"/>
      <c r="HF93" s="288"/>
      <c r="HH93" s="288"/>
      <c r="HJ93" s="288"/>
      <c r="HL93" s="288"/>
      <c r="HN93" s="288"/>
      <c r="HP93" s="288"/>
      <c r="HR93" s="288"/>
      <c r="HT93" s="288"/>
      <c r="HV93" s="288"/>
      <c r="HX93" s="288"/>
      <c r="HZ93" s="288"/>
      <c r="IB93" s="288"/>
      <c r="ID93" s="288"/>
      <c r="IF93" s="288"/>
      <c r="IH93" s="288"/>
      <c r="IJ93" s="288"/>
      <c r="IL93" s="288"/>
      <c r="IN93" s="260"/>
      <c r="IO93" s="260"/>
      <c r="IP93" s="260"/>
      <c r="IQ93" s="260"/>
      <c r="IR93" s="260"/>
      <c r="IS93" s="260"/>
      <c r="IT93" s="260"/>
      <c r="IU93" s="260"/>
      <c r="IV93" s="260"/>
    </row>
    <row r="94" spans="1:256" s="288" customFormat="1" ht="3" customHeight="1">
      <c r="A94" s="293"/>
      <c r="B94" s="109"/>
      <c r="C94" s="293"/>
      <c r="D94" s="111"/>
      <c r="E94" s="272"/>
      <c r="F94" s="287"/>
      <c r="G94" s="272"/>
      <c r="H94" s="113"/>
      <c r="IN94" s="260"/>
      <c r="IO94" s="260"/>
      <c r="IP94" s="260"/>
      <c r="IQ94" s="260"/>
      <c r="IR94" s="260"/>
      <c r="IS94" s="260"/>
      <c r="IT94" s="260"/>
      <c r="IU94" s="260"/>
      <c r="IV94" s="260"/>
    </row>
    <row r="95" spans="1:256" s="288" customFormat="1" ht="12.75">
      <c r="A95" s="291">
        <f>SUM(A97:A106)</f>
        <v>0</v>
      </c>
      <c r="B95" s="291">
        <f>SUM(B97:B106)</f>
      </c>
      <c r="C95" s="292">
        <f>+A95/B95*100</f>
        <v>0</v>
      </c>
      <c r="D95" s="108" t="s">
        <v>159</v>
      </c>
      <c r="E95" s="272"/>
      <c r="F95" s="287"/>
      <c r="G95" s="272"/>
      <c r="H95" s="113"/>
      <c r="IN95" s="260"/>
      <c r="IO95" s="260"/>
      <c r="IP95" s="260"/>
      <c r="IQ95" s="260"/>
      <c r="IR95" s="260"/>
      <c r="IS95" s="260"/>
      <c r="IT95" s="260"/>
      <c r="IU95" s="260"/>
      <c r="IV95" s="260"/>
    </row>
    <row r="96" spans="1:256" s="288" customFormat="1" ht="3" customHeight="1">
      <c r="A96" s="293"/>
      <c r="B96" s="109"/>
      <c r="C96" s="293"/>
      <c r="D96" s="111"/>
      <c r="E96" s="272"/>
      <c r="F96" s="287"/>
      <c r="G96" s="272"/>
      <c r="H96" s="113"/>
      <c r="IN96" s="260"/>
      <c r="IO96" s="260"/>
      <c r="IP96" s="260"/>
      <c r="IQ96" s="260"/>
      <c r="IR96" s="260"/>
      <c r="IS96" s="260"/>
      <c r="IT96" s="260"/>
      <c r="IU96" s="260"/>
      <c r="IV96" s="260"/>
    </row>
    <row r="97" spans="1:256" s="284" customFormat="1" ht="12.75">
      <c r="A97" s="281">
        <f>+B97*C97/100</f>
        <v>0</v>
      </c>
      <c r="B97" s="109">
        <v>0.5</v>
      </c>
      <c r="C97" s="282">
        <f>SUM(I97:IO97)/$F$2/B97*100</f>
        <v>0</v>
      </c>
      <c r="D97" s="121" t="s">
        <v>160</v>
      </c>
      <c r="E97" s="272"/>
      <c r="F97" s="283">
        <f>+'Quest.di gruppo omogeneo'!G110</f>
        <v>0.25</v>
      </c>
      <c r="G97" s="272"/>
      <c r="H97" s="113"/>
      <c r="J97" s="288"/>
      <c r="L97" s="288"/>
      <c r="N97" s="288"/>
      <c r="P97" s="288"/>
      <c r="R97" s="288"/>
      <c r="T97" s="288"/>
      <c r="V97" s="288"/>
      <c r="X97" s="288"/>
      <c r="Z97" s="288"/>
      <c r="AB97" s="288"/>
      <c r="AD97" s="288"/>
      <c r="AF97" s="288"/>
      <c r="AH97" s="288"/>
      <c r="AJ97" s="288"/>
      <c r="AL97" s="288"/>
      <c r="AN97" s="288"/>
      <c r="AP97" s="288"/>
      <c r="AR97" s="288"/>
      <c r="AT97" s="288"/>
      <c r="AV97" s="288"/>
      <c r="AX97" s="288"/>
      <c r="AZ97" s="288"/>
      <c r="BB97" s="288"/>
      <c r="BD97" s="288"/>
      <c r="BF97" s="288"/>
      <c r="BH97" s="288"/>
      <c r="BJ97" s="288"/>
      <c r="BL97" s="288"/>
      <c r="BN97" s="288"/>
      <c r="BP97" s="288"/>
      <c r="BR97" s="288"/>
      <c r="BT97" s="288"/>
      <c r="BV97" s="288"/>
      <c r="BX97" s="288"/>
      <c r="BZ97" s="288"/>
      <c r="CB97" s="288"/>
      <c r="CD97" s="288"/>
      <c r="CF97" s="288"/>
      <c r="CH97" s="288"/>
      <c r="CJ97" s="288"/>
      <c r="CL97" s="288"/>
      <c r="CN97" s="288"/>
      <c r="CP97" s="288"/>
      <c r="CR97" s="288"/>
      <c r="CT97" s="288"/>
      <c r="CV97" s="288"/>
      <c r="CX97" s="288"/>
      <c r="CZ97" s="288"/>
      <c r="DB97" s="288"/>
      <c r="DD97" s="288"/>
      <c r="DF97" s="288"/>
      <c r="DH97" s="288"/>
      <c r="DJ97" s="288"/>
      <c r="DL97" s="288"/>
      <c r="DN97" s="288"/>
      <c r="DP97" s="288"/>
      <c r="DR97" s="288"/>
      <c r="DT97" s="288"/>
      <c r="DV97" s="288"/>
      <c r="DX97" s="288"/>
      <c r="DZ97" s="288"/>
      <c r="EB97" s="288"/>
      <c r="ED97" s="288"/>
      <c r="EF97" s="288"/>
      <c r="EH97" s="288"/>
      <c r="EJ97" s="288"/>
      <c r="EL97" s="288"/>
      <c r="EN97" s="288"/>
      <c r="EP97" s="288"/>
      <c r="ER97" s="288"/>
      <c r="ET97" s="288"/>
      <c r="EV97" s="288"/>
      <c r="EX97" s="288"/>
      <c r="EZ97" s="288"/>
      <c r="FB97" s="288"/>
      <c r="FD97" s="288"/>
      <c r="FF97" s="288"/>
      <c r="FH97" s="288"/>
      <c r="FJ97" s="288"/>
      <c r="FL97" s="288"/>
      <c r="FN97" s="288"/>
      <c r="FP97" s="288"/>
      <c r="FR97" s="288"/>
      <c r="FT97" s="288"/>
      <c r="FV97" s="288"/>
      <c r="FX97" s="288"/>
      <c r="FZ97" s="288"/>
      <c r="GB97" s="288"/>
      <c r="GD97" s="288"/>
      <c r="GF97" s="288"/>
      <c r="GH97" s="288"/>
      <c r="GJ97" s="288"/>
      <c r="GL97" s="288"/>
      <c r="GN97" s="288"/>
      <c r="GP97" s="288"/>
      <c r="GR97" s="288"/>
      <c r="GT97" s="288"/>
      <c r="GV97" s="288"/>
      <c r="GX97" s="288"/>
      <c r="GZ97" s="288"/>
      <c r="HB97" s="288"/>
      <c r="HD97" s="288"/>
      <c r="HF97" s="288"/>
      <c r="HH97" s="288"/>
      <c r="HJ97" s="288"/>
      <c r="HL97" s="288"/>
      <c r="HN97" s="288"/>
      <c r="HP97" s="288"/>
      <c r="HR97" s="288"/>
      <c r="HT97" s="288"/>
      <c r="HV97" s="288"/>
      <c r="HX97" s="288"/>
      <c r="HZ97" s="288"/>
      <c r="IB97" s="288"/>
      <c r="ID97" s="288"/>
      <c r="IF97" s="288"/>
      <c r="IH97" s="288"/>
      <c r="IJ97" s="288"/>
      <c r="IL97" s="288"/>
      <c r="IN97" s="260"/>
      <c r="IO97" s="260"/>
      <c r="IP97" s="260"/>
      <c r="IQ97" s="260"/>
      <c r="IR97" s="260"/>
      <c r="IS97" s="260"/>
      <c r="IT97" s="260"/>
      <c r="IU97" s="260"/>
      <c r="IV97" s="260"/>
    </row>
    <row r="98" spans="1:256" s="288" customFormat="1" ht="3" customHeight="1">
      <c r="A98" s="293"/>
      <c r="B98" s="109"/>
      <c r="C98" s="293"/>
      <c r="D98" s="111"/>
      <c r="E98" s="272"/>
      <c r="F98" s="287"/>
      <c r="G98" s="272"/>
      <c r="H98" s="113"/>
      <c r="IN98" s="260"/>
      <c r="IO98" s="260"/>
      <c r="IP98" s="260"/>
      <c r="IQ98" s="260"/>
      <c r="IR98" s="260"/>
      <c r="IS98" s="260"/>
      <c r="IT98" s="260"/>
      <c r="IU98" s="260"/>
      <c r="IV98" s="260"/>
    </row>
    <row r="99" spans="1:256" s="284" customFormat="1" ht="12.75">
      <c r="A99" s="281">
        <f>+B99*C99/100</f>
        <v>0</v>
      </c>
      <c r="B99" s="109">
        <v>1</v>
      </c>
      <c r="C99" s="282">
        <f>SUM(I99:IO99)/$F$2/B99*100</f>
        <v>0</v>
      </c>
      <c r="D99" s="121" t="s">
        <v>161</v>
      </c>
      <c r="E99" s="272"/>
      <c r="F99" s="283">
        <f>+'Quest.di gruppo omogeneo'!G112</f>
        <v>0.5</v>
      </c>
      <c r="G99" s="272"/>
      <c r="H99" s="113"/>
      <c r="J99" s="288"/>
      <c r="L99" s="288"/>
      <c r="N99" s="288"/>
      <c r="P99" s="288"/>
      <c r="R99" s="288"/>
      <c r="T99" s="288"/>
      <c r="V99" s="288"/>
      <c r="X99" s="288"/>
      <c r="Z99" s="288"/>
      <c r="AB99" s="288"/>
      <c r="AD99" s="288"/>
      <c r="AF99" s="288"/>
      <c r="AH99" s="288"/>
      <c r="AJ99" s="288"/>
      <c r="AL99" s="288"/>
      <c r="AN99" s="288"/>
      <c r="AP99" s="288"/>
      <c r="AR99" s="288"/>
      <c r="AT99" s="288"/>
      <c r="AV99" s="288"/>
      <c r="AX99" s="288"/>
      <c r="AZ99" s="288"/>
      <c r="BB99" s="288"/>
      <c r="BD99" s="288"/>
      <c r="BF99" s="288"/>
      <c r="BH99" s="288"/>
      <c r="BJ99" s="288"/>
      <c r="BL99" s="288"/>
      <c r="BN99" s="288"/>
      <c r="BP99" s="288"/>
      <c r="BR99" s="288"/>
      <c r="BT99" s="288"/>
      <c r="BV99" s="288"/>
      <c r="BX99" s="288"/>
      <c r="BZ99" s="288"/>
      <c r="CB99" s="288"/>
      <c r="CD99" s="288"/>
      <c r="CF99" s="288"/>
      <c r="CH99" s="288"/>
      <c r="CJ99" s="288"/>
      <c r="CL99" s="288"/>
      <c r="CN99" s="288"/>
      <c r="CP99" s="288"/>
      <c r="CR99" s="288"/>
      <c r="CT99" s="288"/>
      <c r="CV99" s="288"/>
      <c r="CX99" s="288"/>
      <c r="CZ99" s="288"/>
      <c r="DB99" s="288"/>
      <c r="DD99" s="288"/>
      <c r="DF99" s="288"/>
      <c r="DH99" s="288"/>
      <c r="DJ99" s="288"/>
      <c r="DL99" s="288"/>
      <c r="DN99" s="288"/>
      <c r="DP99" s="288"/>
      <c r="DR99" s="288"/>
      <c r="DT99" s="288"/>
      <c r="DV99" s="288"/>
      <c r="DX99" s="288"/>
      <c r="DZ99" s="288"/>
      <c r="EB99" s="288"/>
      <c r="ED99" s="288"/>
      <c r="EF99" s="288"/>
      <c r="EH99" s="288"/>
      <c r="EJ99" s="288"/>
      <c r="EL99" s="288"/>
      <c r="EN99" s="288"/>
      <c r="EP99" s="288"/>
      <c r="ER99" s="288"/>
      <c r="ET99" s="288"/>
      <c r="EV99" s="288"/>
      <c r="EX99" s="288"/>
      <c r="EZ99" s="288"/>
      <c r="FB99" s="288"/>
      <c r="FD99" s="288"/>
      <c r="FF99" s="288"/>
      <c r="FH99" s="288"/>
      <c r="FJ99" s="288"/>
      <c r="FL99" s="288"/>
      <c r="FN99" s="288"/>
      <c r="FP99" s="288"/>
      <c r="FR99" s="288"/>
      <c r="FT99" s="288"/>
      <c r="FV99" s="288"/>
      <c r="FX99" s="288"/>
      <c r="FZ99" s="288"/>
      <c r="GB99" s="288"/>
      <c r="GD99" s="288"/>
      <c r="GF99" s="288"/>
      <c r="GH99" s="288"/>
      <c r="GJ99" s="288"/>
      <c r="GL99" s="288"/>
      <c r="GN99" s="288"/>
      <c r="GP99" s="288"/>
      <c r="GR99" s="288"/>
      <c r="GT99" s="288"/>
      <c r="GV99" s="288"/>
      <c r="GX99" s="288"/>
      <c r="GZ99" s="288"/>
      <c r="HB99" s="288"/>
      <c r="HD99" s="288"/>
      <c r="HF99" s="288"/>
      <c r="HH99" s="288"/>
      <c r="HJ99" s="288"/>
      <c r="HL99" s="288"/>
      <c r="HN99" s="288"/>
      <c r="HP99" s="288"/>
      <c r="HR99" s="288"/>
      <c r="HT99" s="288"/>
      <c r="HV99" s="288"/>
      <c r="HX99" s="288"/>
      <c r="HZ99" s="288"/>
      <c r="IB99" s="288"/>
      <c r="ID99" s="288"/>
      <c r="IF99" s="288"/>
      <c r="IH99" s="288"/>
      <c r="IJ99" s="288"/>
      <c r="IL99" s="288"/>
      <c r="IN99" s="260"/>
      <c r="IO99" s="260"/>
      <c r="IP99" s="260"/>
      <c r="IQ99" s="260"/>
      <c r="IR99" s="260"/>
      <c r="IS99" s="260"/>
      <c r="IT99" s="260"/>
      <c r="IU99" s="260"/>
      <c r="IV99" s="260"/>
    </row>
    <row r="100" spans="1:256" s="288" customFormat="1" ht="3" customHeight="1">
      <c r="A100" s="293"/>
      <c r="B100" s="109"/>
      <c r="C100" s="293"/>
      <c r="D100" s="111"/>
      <c r="E100" s="272"/>
      <c r="F100" s="287"/>
      <c r="G100" s="272"/>
      <c r="H100" s="113"/>
      <c r="IN100" s="260"/>
      <c r="IO100" s="260"/>
      <c r="IP100" s="260"/>
      <c r="IQ100" s="260"/>
      <c r="IR100" s="260"/>
      <c r="IS100" s="260"/>
      <c r="IT100" s="260"/>
      <c r="IU100" s="260"/>
      <c r="IV100" s="260"/>
    </row>
    <row r="101" spans="1:256" s="284" customFormat="1" ht="12.75">
      <c r="A101" s="281">
        <f>+B101*C101/100</f>
        <v>0</v>
      </c>
      <c r="B101" s="109">
        <v>1</v>
      </c>
      <c r="C101" s="282">
        <f>SUM(I101:IO101)/$F$2/B101*100</f>
        <v>0</v>
      </c>
      <c r="D101" s="121" t="s">
        <v>162</v>
      </c>
      <c r="E101" s="272"/>
      <c r="F101" s="283">
        <f>+'Quest.di gruppo omogeneo'!G114</f>
        <v>0.5</v>
      </c>
      <c r="G101" s="272"/>
      <c r="H101" s="113"/>
      <c r="J101" s="288"/>
      <c r="L101" s="288"/>
      <c r="N101" s="288"/>
      <c r="P101" s="288"/>
      <c r="R101" s="288"/>
      <c r="T101" s="288"/>
      <c r="V101" s="288"/>
      <c r="X101" s="288"/>
      <c r="Z101" s="288"/>
      <c r="AB101" s="288"/>
      <c r="AD101" s="288"/>
      <c r="AF101" s="288"/>
      <c r="AH101" s="288"/>
      <c r="AJ101" s="288"/>
      <c r="AL101" s="288"/>
      <c r="AN101" s="288"/>
      <c r="AP101" s="288"/>
      <c r="AR101" s="288"/>
      <c r="AT101" s="288"/>
      <c r="AV101" s="288"/>
      <c r="AX101" s="288"/>
      <c r="AZ101" s="288"/>
      <c r="BB101" s="288"/>
      <c r="BD101" s="288"/>
      <c r="BF101" s="288"/>
      <c r="BH101" s="288"/>
      <c r="BJ101" s="288"/>
      <c r="BL101" s="288"/>
      <c r="BN101" s="288"/>
      <c r="BP101" s="288"/>
      <c r="BR101" s="288"/>
      <c r="BT101" s="288"/>
      <c r="BV101" s="288"/>
      <c r="BX101" s="288"/>
      <c r="BZ101" s="288"/>
      <c r="CB101" s="288"/>
      <c r="CD101" s="288"/>
      <c r="CF101" s="288"/>
      <c r="CH101" s="288"/>
      <c r="CJ101" s="288"/>
      <c r="CL101" s="288"/>
      <c r="CN101" s="288"/>
      <c r="CP101" s="288"/>
      <c r="CR101" s="288"/>
      <c r="CT101" s="288"/>
      <c r="CV101" s="288"/>
      <c r="CX101" s="288"/>
      <c r="CZ101" s="288"/>
      <c r="DB101" s="288"/>
      <c r="DD101" s="288"/>
      <c r="DF101" s="288"/>
      <c r="DH101" s="288"/>
      <c r="DJ101" s="288"/>
      <c r="DL101" s="288"/>
      <c r="DN101" s="288"/>
      <c r="DP101" s="288"/>
      <c r="DR101" s="288"/>
      <c r="DT101" s="288"/>
      <c r="DV101" s="288"/>
      <c r="DX101" s="288"/>
      <c r="DZ101" s="288"/>
      <c r="EB101" s="288"/>
      <c r="ED101" s="288"/>
      <c r="EF101" s="288"/>
      <c r="EH101" s="288"/>
      <c r="EJ101" s="288"/>
      <c r="EL101" s="288"/>
      <c r="EN101" s="288"/>
      <c r="EP101" s="288"/>
      <c r="ER101" s="288"/>
      <c r="ET101" s="288"/>
      <c r="EV101" s="288"/>
      <c r="EX101" s="288"/>
      <c r="EZ101" s="288"/>
      <c r="FB101" s="288"/>
      <c r="FD101" s="288"/>
      <c r="FF101" s="288"/>
      <c r="FH101" s="288"/>
      <c r="FJ101" s="288"/>
      <c r="FL101" s="288"/>
      <c r="FN101" s="288"/>
      <c r="FP101" s="288"/>
      <c r="FR101" s="288"/>
      <c r="FT101" s="288"/>
      <c r="FV101" s="288"/>
      <c r="FX101" s="288"/>
      <c r="FZ101" s="288"/>
      <c r="GB101" s="288"/>
      <c r="GD101" s="288"/>
      <c r="GF101" s="288"/>
      <c r="GH101" s="288"/>
      <c r="GJ101" s="288"/>
      <c r="GL101" s="288"/>
      <c r="GN101" s="288"/>
      <c r="GP101" s="288"/>
      <c r="GR101" s="288"/>
      <c r="GT101" s="288"/>
      <c r="GV101" s="288"/>
      <c r="GX101" s="288"/>
      <c r="GZ101" s="288"/>
      <c r="HB101" s="288"/>
      <c r="HD101" s="288"/>
      <c r="HF101" s="288"/>
      <c r="HH101" s="288"/>
      <c r="HJ101" s="288"/>
      <c r="HL101" s="288"/>
      <c r="HN101" s="288"/>
      <c r="HP101" s="288"/>
      <c r="HR101" s="288"/>
      <c r="HT101" s="288"/>
      <c r="HV101" s="288"/>
      <c r="HX101" s="288"/>
      <c r="HZ101" s="288"/>
      <c r="IB101" s="288"/>
      <c r="ID101" s="288"/>
      <c r="IF101" s="288"/>
      <c r="IH101" s="288"/>
      <c r="IJ101" s="288"/>
      <c r="IL101" s="288"/>
      <c r="IN101" s="260"/>
      <c r="IO101" s="260"/>
      <c r="IP101" s="260"/>
      <c r="IQ101" s="260"/>
      <c r="IR101" s="260"/>
      <c r="IS101" s="260"/>
      <c r="IT101" s="260"/>
      <c r="IU101" s="260"/>
      <c r="IV101" s="260"/>
    </row>
    <row r="102" spans="1:256" s="288" customFormat="1" ht="3" customHeight="1">
      <c r="A102" s="293"/>
      <c r="B102" s="109"/>
      <c r="C102" s="293"/>
      <c r="D102" s="111"/>
      <c r="E102" s="272"/>
      <c r="F102" s="287"/>
      <c r="G102" s="272"/>
      <c r="H102" s="113"/>
      <c r="IN102" s="260"/>
      <c r="IO102" s="260"/>
      <c r="IP102" s="260"/>
      <c r="IQ102" s="260"/>
      <c r="IR102" s="260"/>
      <c r="IS102" s="260"/>
      <c r="IT102" s="260"/>
      <c r="IU102" s="260"/>
      <c r="IV102" s="260"/>
    </row>
    <row r="103" spans="1:256" s="284" customFormat="1" ht="12.75">
      <c r="A103" s="281">
        <f>+B103*C103/100</f>
        <v>0</v>
      </c>
      <c r="B103" s="109">
        <v>1</v>
      </c>
      <c r="C103" s="282">
        <f>SUM(I103:IO103)/$F$2/B103*100</f>
        <v>0</v>
      </c>
      <c r="D103" s="127" t="s">
        <v>163</v>
      </c>
      <c r="E103" s="272"/>
      <c r="F103" s="283">
        <f>+'Quest.di gruppo omogeneo'!G116</f>
        <v>0.5</v>
      </c>
      <c r="G103" s="272"/>
      <c r="H103" s="113"/>
      <c r="J103" s="288"/>
      <c r="L103" s="288"/>
      <c r="N103" s="288"/>
      <c r="P103" s="288"/>
      <c r="R103" s="288"/>
      <c r="T103" s="288"/>
      <c r="V103" s="288"/>
      <c r="X103" s="288"/>
      <c r="Z103" s="288"/>
      <c r="AB103" s="288"/>
      <c r="AD103" s="288"/>
      <c r="AF103" s="288"/>
      <c r="AH103" s="288"/>
      <c r="AJ103" s="288"/>
      <c r="AL103" s="288"/>
      <c r="AN103" s="288"/>
      <c r="AP103" s="288"/>
      <c r="AR103" s="288"/>
      <c r="AT103" s="288"/>
      <c r="AV103" s="288"/>
      <c r="AX103" s="288"/>
      <c r="AZ103" s="288"/>
      <c r="BB103" s="288"/>
      <c r="BD103" s="288"/>
      <c r="BF103" s="288"/>
      <c r="BH103" s="288"/>
      <c r="BJ103" s="288"/>
      <c r="BL103" s="288"/>
      <c r="BN103" s="288"/>
      <c r="BP103" s="288"/>
      <c r="BR103" s="288"/>
      <c r="BT103" s="288"/>
      <c r="BV103" s="288"/>
      <c r="BX103" s="288"/>
      <c r="BZ103" s="288"/>
      <c r="CB103" s="288"/>
      <c r="CD103" s="288"/>
      <c r="CF103" s="288"/>
      <c r="CH103" s="288"/>
      <c r="CJ103" s="288"/>
      <c r="CL103" s="288"/>
      <c r="CN103" s="288"/>
      <c r="CP103" s="288"/>
      <c r="CR103" s="288"/>
      <c r="CT103" s="288"/>
      <c r="CV103" s="288"/>
      <c r="CX103" s="288"/>
      <c r="CZ103" s="288"/>
      <c r="DB103" s="288"/>
      <c r="DD103" s="288"/>
      <c r="DF103" s="288"/>
      <c r="DH103" s="288"/>
      <c r="DJ103" s="288"/>
      <c r="DL103" s="288"/>
      <c r="DN103" s="288"/>
      <c r="DP103" s="288"/>
      <c r="DR103" s="288"/>
      <c r="DT103" s="288"/>
      <c r="DV103" s="288"/>
      <c r="DX103" s="288"/>
      <c r="DZ103" s="288"/>
      <c r="EB103" s="288"/>
      <c r="ED103" s="288"/>
      <c r="EF103" s="288"/>
      <c r="EH103" s="288"/>
      <c r="EJ103" s="288"/>
      <c r="EL103" s="288"/>
      <c r="EN103" s="288"/>
      <c r="EP103" s="288"/>
      <c r="ER103" s="288"/>
      <c r="ET103" s="288"/>
      <c r="EV103" s="288"/>
      <c r="EX103" s="288"/>
      <c r="EZ103" s="288"/>
      <c r="FB103" s="288"/>
      <c r="FD103" s="288"/>
      <c r="FF103" s="288"/>
      <c r="FH103" s="288"/>
      <c r="FJ103" s="288"/>
      <c r="FL103" s="288"/>
      <c r="FN103" s="288"/>
      <c r="FP103" s="288"/>
      <c r="FR103" s="288"/>
      <c r="FT103" s="288"/>
      <c r="FV103" s="288"/>
      <c r="FX103" s="288"/>
      <c r="FZ103" s="288"/>
      <c r="GB103" s="288"/>
      <c r="GD103" s="288"/>
      <c r="GF103" s="288"/>
      <c r="GH103" s="288"/>
      <c r="GJ103" s="288"/>
      <c r="GL103" s="288"/>
      <c r="GN103" s="288"/>
      <c r="GP103" s="288"/>
      <c r="GR103" s="288"/>
      <c r="GT103" s="288"/>
      <c r="GV103" s="288"/>
      <c r="GX103" s="288"/>
      <c r="GZ103" s="288"/>
      <c r="HB103" s="288"/>
      <c r="HD103" s="288"/>
      <c r="HF103" s="288"/>
      <c r="HH103" s="288"/>
      <c r="HJ103" s="288"/>
      <c r="HL103" s="288"/>
      <c r="HN103" s="288"/>
      <c r="HP103" s="288"/>
      <c r="HR103" s="288"/>
      <c r="HT103" s="288"/>
      <c r="HV103" s="288"/>
      <c r="HX103" s="288"/>
      <c r="HZ103" s="288"/>
      <c r="IB103" s="288"/>
      <c r="ID103" s="288"/>
      <c r="IF103" s="288"/>
      <c r="IH103" s="288"/>
      <c r="IJ103" s="288"/>
      <c r="IL103" s="288"/>
      <c r="IN103" s="260"/>
      <c r="IO103" s="260"/>
      <c r="IP103" s="260"/>
      <c r="IQ103" s="260"/>
      <c r="IR103" s="260"/>
      <c r="IS103" s="260"/>
      <c r="IT103" s="260"/>
      <c r="IU103" s="260"/>
      <c r="IV103" s="260"/>
    </row>
    <row r="104" spans="1:256" s="288" customFormat="1" ht="3" customHeight="1">
      <c r="A104" s="293"/>
      <c r="B104" s="109"/>
      <c r="C104" s="293"/>
      <c r="D104" s="111"/>
      <c r="E104" s="272"/>
      <c r="F104" s="287"/>
      <c r="G104" s="272"/>
      <c r="H104" s="113"/>
      <c r="IN104" s="260"/>
      <c r="IO104" s="260"/>
      <c r="IP104" s="260"/>
      <c r="IQ104" s="260"/>
      <c r="IR104" s="260"/>
      <c r="IS104" s="260"/>
      <c r="IT104" s="260"/>
      <c r="IU104" s="260"/>
      <c r="IV104" s="260"/>
    </row>
    <row r="105" spans="1:256" s="284" customFormat="1" ht="12.75">
      <c r="A105" s="281">
        <f>+B105*C105/100</f>
        <v>0</v>
      </c>
      <c r="B105" s="109">
        <v>1</v>
      </c>
      <c r="C105" s="282">
        <f>SUM(I105:IO105)/$F$2/B105*100</f>
        <v>0</v>
      </c>
      <c r="D105" s="127" t="s">
        <v>164</v>
      </c>
      <c r="E105" s="272"/>
      <c r="F105" s="283">
        <f>+'Quest.di gruppo omogeneo'!G118</f>
        <v>0.5</v>
      </c>
      <c r="G105" s="272"/>
      <c r="H105" s="113"/>
      <c r="J105" s="288"/>
      <c r="L105" s="288"/>
      <c r="N105" s="288"/>
      <c r="P105" s="288"/>
      <c r="R105" s="288"/>
      <c r="T105" s="288"/>
      <c r="V105" s="288"/>
      <c r="X105" s="288"/>
      <c r="Z105" s="288"/>
      <c r="AB105" s="288"/>
      <c r="AD105" s="288"/>
      <c r="AF105" s="288"/>
      <c r="AH105" s="288"/>
      <c r="AJ105" s="288"/>
      <c r="AL105" s="288"/>
      <c r="AN105" s="288"/>
      <c r="AP105" s="288"/>
      <c r="AR105" s="288"/>
      <c r="AT105" s="288"/>
      <c r="AV105" s="288"/>
      <c r="AX105" s="288"/>
      <c r="AZ105" s="288"/>
      <c r="BB105" s="288"/>
      <c r="BD105" s="288"/>
      <c r="BF105" s="288"/>
      <c r="BH105" s="288"/>
      <c r="BJ105" s="288"/>
      <c r="BL105" s="288"/>
      <c r="BN105" s="288"/>
      <c r="BP105" s="288"/>
      <c r="BR105" s="288"/>
      <c r="BT105" s="288"/>
      <c r="BV105" s="288"/>
      <c r="BX105" s="288"/>
      <c r="BZ105" s="288"/>
      <c r="CB105" s="288"/>
      <c r="CD105" s="288"/>
      <c r="CF105" s="288"/>
      <c r="CH105" s="288"/>
      <c r="CJ105" s="288"/>
      <c r="CL105" s="288"/>
      <c r="CN105" s="288"/>
      <c r="CP105" s="288"/>
      <c r="CR105" s="288"/>
      <c r="CT105" s="288"/>
      <c r="CV105" s="288"/>
      <c r="CX105" s="288"/>
      <c r="CZ105" s="288"/>
      <c r="DB105" s="288"/>
      <c r="DD105" s="288"/>
      <c r="DF105" s="288"/>
      <c r="DH105" s="288"/>
      <c r="DJ105" s="288"/>
      <c r="DL105" s="288"/>
      <c r="DN105" s="288"/>
      <c r="DP105" s="288"/>
      <c r="DR105" s="288"/>
      <c r="DT105" s="288"/>
      <c r="DV105" s="288"/>
      <c r="DX105" s="288"/>
      <c r="DZ105" s="288"/>
      <c r="EB105" s="288"/>
      <c r="ED105" s="288"/>
      <c r="EF105" s="288"/>
      <c r="EH105" s="288"/>
      <c r="EJ105" s="288"/>
      <c r="EL105" s="288"/>
      <c r="EN105" s="288"/>
      <c r="EP105" s="288"/>
      <c r="ER105" s="288"/>
      <c r="ET105" s="288"/>
      <c r="EV105" s="288"/>
      <c r="EX105" s="288"/>
      <c r="EZ105" s="288"/>
      <c r="FB105" s="288"/>
      <c r="FD105" s="288"/>
      <c r="FF105" s="288"/>
      <c r="FH105" s="288"/>
      <c r="FJ105" s="288"/>
      <c r="FL105" s="288"/>
      <c r="FN105" s="288"/>
      <c r="FP105" s="288"/>
      <c r="FR105" s="288"/>
      <c r="FT105" s="288"/>
      <c r="FV105" s="288"/>
      <c r="FX105" s="288"/>
      <c r="FZ105" s="288"/>
      <c r="GB105" s="288"/>
      <c r="GD105" s="288"/>
      <c r="GF105" s="288"/>
      <c r="GH105" s="288"/>
      <c r="GJ105" s="288"/>
      <c r="GL105" s="288"/>
      <c r="GN105" s="288"/>
      <c r="GP105" s="288"/>
      <c r="GR105" s="288"/>
      <c r="GT105" s="288"/>
      <c r="GV105" s="288"/>
      <c r="GX105" s="288"/>
      <c r="GZ105" s="288"/>
      <c r="HB105" s="288"/>
      <c r="HD105" s="288"/>
      <c r="HF105" s="288"/>
      <c r="HH105" s="288"/>
      <c r="HJ105" s="288"/>
      <c r="HL105" s="288"/>
      <c r="HN105" s="288"/>
      <c r="HP105" s="288"/>
      <c r="HR105" s="288"/>
      <c r="HT105" s="288"/>
      <c r="HV105" s="288"/>
      <c r="HX105" s="288"/>
      <c r="HZ105" s="288"/>
      <c r="IB105" s="288"/>
      <c r="ID105" s="288"/>
      <c r="IF105" s="288"/>
      <c r="IH105" s="288"/>
      <c r="IJ105" s="288"/>
      <c r="IL105" s="288"/>
      <c r="IN105" s="260"/>
      <c r="IO105" s="260"/>
      <c r="IP105" s="260"/>
      <c r="IQ105" s="260"/>
      <c r="IR105" s="260"/>
      <c r="IS105" s="260"/>
      <c r="IT105" s="260"/>
      <c r="IU105" s="260"/>
      <c r="IV105" s="260"/>
    </row>
    <row r="106" spans="1:256" s="288" customFormat="1" ht="3" customHeight="1">
      <c r="A106" s="293"/>
      <c r="B106" s="109"/>
      <c r="C106" s="293"/>
      <c r="D106" s="111"/>
      <c r="E106" s="272"/>
      <c r="F106" s="287"/>
      <c r="G106" s="272"/>
      <c r="H106" s="113"/>
      <c r="IN106" s="260"/>
      <c r="IO106" s="260"/>
      <c r="IP106" s="260"/>
      <c r="IQ106" s="260"/>
      <c r="IR106" s="260"/>
      <c r="IS106" s="260"/>
      <c r="IT106" s="260"/>
      <c r="IU106" s="260"/>
      <c r="IV106" s="260"/>
    </row>
    <row r="107" spans="1:256" s="288" customFormat="1" ht="12.75">
      <c r="A107" s="291">
        <f>SUM(A109:A115)</f>
        <v>0</v>
      </c>
      <c r="B107" s="291">
        <f>SUM(B109:B115)</f>
      </c>
      <c r="C107" s="292">
        <f>+A107/B107*100</f>
        <v>0</v>
      </c>
      <c r="D107" s="108" t="s">
        <v>166</v>
      </c>
      <c r="E107" s="272"/>
      <c r="F107" s="287"/>
      <c r="G107" s="272"/>
      <c r="H107" s="113"/>
      <c r="IN107" s="260"/>
      <c r="IO107" s="260"/>
      <c r="IP107" s="260"/>
      <c r="IQ107" s="260"/>
      <c r="IR107" s="260"/>
      <c r="IS107" s="260"/>
      <c r="IT107" s="260"/>
      <c r="IU107" s="260"/>
      <c r="IV107" s="260"/>
    </row>
    <row r="108" spans="1:256" s="288" customFormat="1" ht="3" customHeight="1">
      <c r="A108" s="293"/>
      <c r="B108" s="109"/>
      <c r="C108" s="293"/>
      <c r="D108" s="111"/>
      <c r="E108" s="272"/>
      <c r="F108" s="287"/>
      <c r="G108" s="272"/>
      <c r="H108" s="113"/>
      <c r="IN108" s="260"/>
      <c r="IO108" s="260"/>
      <c r="IP108" s="260"/>
      <c r="IQ108" s="260"/>
      <c r="IR108" s="260"/>
      <c r="IS108" s="260"/>
      <c r="IT108" s="260"/>
      <c r="IU108" s="260"/>
      <c r="IV108" s="260"/>
    </row>
    <row r="109" spans="1:256" s="284" customFormat="1" ht="12.75">
      <c r="A109" s="281">
        <f>+B109*C109/100</f>
        <v>0</v>
      </c>
      <c r="B109" s="109">
        <v>0.5</v>
      </c>
      <c r="C109" s="282">
        <f>SUM(I109:IO109)/$F$2/B109*100</f>
        <v>0</v>
      </c>
      <c r="D109" s="125" t="s">
        <v>167</v>
      </c>
      <c r="E109" s="272"/>
      <c r="F109" s="283">
        <f>+'Quest.di gruppo omogeneo'!G122</f>
        <v>0.25</v>
      </c>
      <c r="G109" s="272"/>
      <c r="H109" s="113"/>
      <c r="J109" s="288"/>
      <c r="L109" s="288"/>
      <c r="N109" s="288"/>
      <c r="P109" s="288"/>
      <c r="R109" s="288"/>
      <c r="T109" s="288"/>
      <c r="V109" s="288"/>
      <c r="X109" s="288"/>
      <c r="Z109" s="288"/>
      <c r="AB109" s="288"/>
      <c r="AD109" s="288"/>
      <c r="AF109" s="288"/>
      <c r="AH109" s="288"/>
      <c r="AJ109" s="288"/>
      <c r="AL109" s="288"/>
      <c r="AN109" s="288"/>
      <c r="AP109" s="288"/>
      <c r="AR109" s="288"/>
      <c r="AT109" s="288"/>
      <c r="AV109" s="288"/>
      <c r="AX109" s="288"/>
      <c r="AZ109" s="288"/>
      <c r="BB109" s="288"/>
      <c r="BD109" s="288"/>
      <c r="BF109" s="288"/>
      <c r="BH109" s="288"/>
      <c r="BJ109" s="288"/>
      <c r="BL109" s="288"/>
      <c r="BN109" s="288"/>
      <c r="BP109" s="288"/>
      <c r="BR109" s="288"/>
      <c r="BT109" s="288"/>
      <c r="BV109" s="288"/>
      <c r="BX109" s="288"/>
      <c r="BZ109" s="288"/>
      <c r="CB109" s="288"/>
      <c r="CD109" s="288"/>
      <c r="CF109" s="288"/>
      <c r="CH109" s="288"/>
      <c r="CJ109" s="288"/>
      <c r="CL109" s="288"/>
      <c r="CN109" s="288"/>
      <c r="CP109" s="288"/>
      <c r="CR109" s="288"/>
      <c r="CT109" s="288"/>
      <c r="CV109" s="288"/>
      <c r="CX109" s="288"/>
      <c r="CZ109" s="288"/>
      <c r="DB109" s="288"/>
      <c r="DD109" s="288"/>
      <c r="DF109" s="288"/>
      <c r="DH109" s="288"/>
      <c r="DJ109" s="288"/>
      <c r="DL109" s="288"/>
      <c r="DN109" s="288"/>
      <c r="DP109" s="288"/>
      <c r="DR109" s="288"/>
      <c r="DT109" s="288"/>
      <c r="DV109" s="288"/>
      <c r="DX109" s="288"/>
      <c r="DZ109" s="288"/>
      <c r="EB109" s="288"/>
      <c r="ED109" s="288"/>
      <c r="EF109" s="288"/>
      <c r="EH109" s="288"/>
      <c r="EJ109" s="288"/>
      <c r="EL109" s="288"/>
      <c r="EN109" s="288"/>
      <c r="EP109" s="288"/>
      <c r="ER109" s="288"/>
      <c r="ET109" s="288"/>
      <c r="EV109" s="288"/>
      <c r="EX109" s="288"/>
      <c r="EZ109" s="288"/>
      <c r="FB109" s="288"/>
      <c r="FD109" s="288"/>
      <c r="FF109" s="288"/>
      <c r="FH109" s="288"/>
      <c r="FJ109" s="288"/>
      <c r="FL109" s="288"/>
      <c r="FN109" s="288"/>
      <c r="FP109" s="288"/>
      <c r="FR109" s="288"/>
      <c r="FT109" s="288"/>
      <c r="FV109" s="288"/>
      <c r="FX109" s="288"/>
      <c r="FZ109" s="288"/>
      <c r="GB109" s="288"/>
      <c r="GD109" s="288"/>
      <c r="GF109" s="288"/>
      <c r="GH109" s="288"/>
      <c r="GJ109" s="288"/>
      <c r="GL109" s="288"/>
      <c r="GN109" s="288"/>
      <c r="GP109" s="288"/>
      <c r="GR109" s="288"/>
      <c r="GT109" s="288"/>
      <c r="GV109" s="288"/>
      <c r="GX109" s="288"/>
      <c r="GZ109" s="288"/>
      <c r="HB109" s="288"/>
      <c r="HD109" s="288"/>
      <c r="HF109" s="288"/>
      <c r="HH109" s="288"/>
      <c r="HJ109" s="288"/>
      <c r="HL109" s="288"/>
      <c r="HN109" s="288"/>
      <c r="HP109" s="288"/>
      <c r="HR109" s="288"/>
      <c r="HT109" s="288"/>
      <c r="HV109" s="288"/>
      <c r="HX109" s="288"/>
      <c r="HZ109" s="288"/>
      <c r="IB109" s="288"/>
      <c r="ID109" s="288"/>
      <c r="IF109" s="288"/>
      <c r="IH109" s="288"/>
      <c r="IJ109" s="288"/>
      <c r="IL109" s="288"/>
      <c r="IN109" s="260"/>
      <c r="IO109" s="260"/>
      <c r="IP109" s="260"/>
      <c r="IQ109" s="260"/>
      <c r="IR109" s="260"/>
      <c r="IS109" s="260"/>
      <c r="IT109" s="260"/>
      <c r="IU109" s="260"/>
      <c r="IV109" s="260"/>
    </row>
    <row r="110" spans="1:256" s="288" customFormat="1" ht="3" customHeight="1">
      <c r="A110" s="293"/>
      <c r="B110" s="109"/>
      <c r="C110" s="293"/>
      <c r="D110" s="111"/>
      <c r="E110" s="272"/>
      <c r="F110" s="287"/>
      <c r="G110" s="272"/>
      <c r="H110" s="113"/>
      <c r="IN110" s="260"/>
      <c r="IO110" s="260"/>
      <c r="IP110" s="260"/>
      <c r="IQ110" s="260"/>
      <c r="IR110" s="260"/>
      <c r="IS110" s="260"/>
      <c r="IT110" s="260"/>
      <c r="IU110" s="260"/>
      <c r="IV110" s="260"/>
    </row>
    <row r="111" spans="1:256" s="284" customFormat="1" ht="12.75">
      <c r="A111" s="281">
        <f>+B111*C111/100</f>
        <v>0</v>
      </c>
      <c r="B111" s="109">
        <v>1</v>
      </c>
      <c r="C111" s="282">
        <f>SUM(I111:IO111)/$F$2/B111*100</f>
        <v>0</v>
      </c>
      <c r="D111" s="125" t="s">
        <v>168</v>
      </c>
      <c r="E111" s="272"/>
      <c r="F111" s="283">
        <f>+'Quest.di gruppo omogeneo'!G124</f>
        <v>0.5</v>
      </c>
      <c r="G111" s="272"/>
      <c r="H111" s="113"/>
      <c r="J111" s="288"/>
      <c r="L111" s="288"/>
      <c r="N111" s="288"/>
      <c r="P111" s="288"/>
      <c r="R111" s="288"/>
      <c r="T111" s="288"/>
      <c r="V111" s="288"/>
      <c r="X111" s="288"/>
      <c r="Z111" s="288"/>
      <c r="AB111" s="288"/>
      <c r="AD111" s="288"/>
      <c r="AF111" s="288"/>
      <c r="AH111" s="288"/>
      <c r="AJ111" s="288"/>
      <c r="AL111" s="288"/>
      <c r="AN111" s="288"/>
      <c r="AP111" s="288"/>
      <c r="AR111" s="288"/>
      <c r="AT111" s="288"/>
      <c r="AV111" s="288"/>
      <c r="AX111" s="288"/>
      <c r="AZ111" s="288"/>
      <c r="BB111" s="288"/>
      <c r="BD111" s="288"/>
      <c r="BF111" s="288"/>
      <c r="BH111" s="288"/>
      <c r="BJ111" s="288"/>
      <c r="BL111" s="288"/>
      <c r="BN111" s="288"/>
      <c r="BP111" s="288"/>
      <c r="BR111" s="288"/>
      <c r="BT111" s="288"/>
      <c r="BV111" s="288"/>
      <c r="BX111" s="288"/>
      <c r="BZ111" s="288"/>
      <c r="CB111" s="288"/>
      <c r="CD111" s="288"/>
      <c r="CF111" s="288"/>
      <c r="CH111" s="288"/>
      <c r="CJ111" s="288"/>
      <c r="CL111" s="288"/>
      <c r="CN111" s="288"/>
      <c r="CP111" s="288"/>
      <c r="CR111" s="288"/>
      <c r="CT111" s="288"/>
      <c r="CV111" s="288"/>
      <c r="CX111" s="288"/>
      <c r="CZ111" s="288"/>
      <c r="DB111" s="288"/>
      <c r="DD111" s="288"/>
      <c r="DF111" s="288"/>
      <c r="DH111" s="288"/>
      <c r="DJ111" s="288"/>
      <c r="DL111" s="288"/>
      <c r="DN111" s="288"/>
      <c r="DP111" s="288"/>
      <c r="DR111" s="288"/>
      <c r="DT111" s="288"/>
      <c r="DV111" s="288"/>
      <c r="DX111" s="288"/>
      <c r="DZ111" s="288"/>
      <c r="EB111" s="288"/>
      <c r="ED111" s="288"/>
      <c r="EF111" s="288"/>
      <c r="EH111" s="288"/>
      <c r="EJ111" s="288"/>
      <c r="EL111" s="288"/>
      <c r="EN111" s="288"/>
      <c r="EP111" s="288"/>
      <c r="ER111" s="288"/>
      <c r="ET111" s="288"/>
      <c r="EV111" s="288"/>
      <c r="EX111" s="288"/>
      <c r="EZ111" s="288"/>
      <c r="FB111" s="288"/>
      <c r="FD111" s="288"/>
      <c r="FF111" s="288"/>
      <c r="FH111" s="288"/>
      <c r="FJ111" s="288"/>
      <c r="FL111" s="288"/>
      <c r="FN111" s="288"/>
      <c r="FP111" s="288"/>
      <c r="FR111" s="288"/>
      <c r="FT111" s="288"/>
      <c r="FV111" s="288"/>
      <c r="FX111" s="288"/>
      <c r="FZ111" s="288"/>
      <c r="GB111" s="288"/>
      <c r="GD111" s="288"/>
      <c r="GF111" s="288"/>
      <c r="GH111" s="288"/>
      <c r="GJ111" s="288"/>
      <c r="GL111" s="288"/>
      <c r="GN111" s="288"/>
      <c r="GP111" s="288"/>
      <c r="GR111" s="288"/>
      <c r="GT111" s="288"/>
      <c r="GV111" s="288"/>
      <c r="GX111" s="288"/>
      <c r="GZ111" s="288"/>
      <c r="HB111" s="288"/>
      <c r="HD111" s="288"/>
      <c r="HF111" s="288"/>
      <c r="HH111" s="288"/>
      <c r="HJ111" s="288"/>
      <c r="HL111" s="288"/>
      <c r="HN111" s="288"/>
      <c r="HP111" s="288"/>
      <c r="HR111" s="288"/>
      <c r="HT111" s="288"/>
      <c r="HV111" s="288"/>
      <c r="HX111" s="288"/>
      <c r="HZ111" s="288"/>
      <c r="IB111" s="288"/>
      <c r="ID111" s="288"/>
      <c r="IF111" s="288"/>
      <c r="IH111" s="288"/>
      <c r="IJ111" s="288"/>
      <c r="IL111" s="288"/>
      <c r="IN111" s="260"/>
      <c r="IO111" s="260"/>
      <c r="IP111" s="260"/>
      <c r="IQ111" s="260"/>
      <c r="IR111" s="260"/>
      <c r="IS111" s="260"/>
      <c r="IT111" s="260"/>
      <c r="IU111" s="260"/>
      <c r="IV111" s="260"/>
    </row>
    <row r="112" spans="1:256" s="288" customFormat="1" ht="3" customHeight="1">
      <c r="A112" s="293"/>
      <c r="B112" s="109"/>
      <c r="C112" s="293"/>
      <c r="D112" s="111"/>
      <c r="E112" s="272"/>
      <c r="F112" s="287"/>
      <c r="G112" s="272"/>
      <c r="H112" s="113"/>
      <c r="IN112" s="260"/>
      <c r="IO112" s="260"/>
      <c r="IP112" s="260"/>
      <c r="IQ112" s="260"/>
      <c r="IR112" s="260"/>
      <c r="IS112" s="260"/>
      <c r="IT112" s="260"/>
      <c r="IU112" s="260"/>
      <c r="IV112" s="260"/>
    </row>
    <row r="113" spans="1:256" s="284" customFormat="1" ht="12.75">
      <c r="A113" s="281">
        <f>+B113*C113/100</f>
        <v>0</v>
      </c>
      <c r="B113" s="109">
        <v>1</v>
      </c>
      <c r="C113" s="282">
        <f>SUM(I113:IO113)/$F$2/B113*100</f>
        <v>0</v>
      </c>
      <c r="D113" s="127" t="s">
        <v>169</v>
      </c>
      <c r="E113" s="272"/>
      <c r="F113" s="283">
        <f>+'Quest.di gruppo omogeneo'!G126</f>
        <v>0.5</v>
      </c>
      <c r="G113" s="272"/>
      <c r="H113" s="113"/>
      <c r="J113" s="288"/>
      <c r="L113" s="288"/>
      <c r="N113" s="288"/>
      <c r="P113" s="288"/>
      <c r="R113" s="288"/>
      <c r="T113" s="288"/>
      <c r="V113" s="288"/>
      <c r="X113" s="288"/>
      <c r="Z113" s="288"/>
      <c r="AB113" s="288"/>
      <c r="AD113" s="288"/>
      <c r="AF113" s="288"/>
      <c r="AH113" s="288"/>
      <c r="AJ113" s="288"/>
      <c r="AL113" s="288"/>
      <c r="AN113" s="288"/>
      <c r="AP113" s="288"/>
      <c r="AR113" s="288"/>
      <c r="AT113" s="288"/>
      <c r="AV113" s="288"/>
      <c r="AX113" s="288"/>
      <c r="AZ113" s="288"/>
      <c r="BB113" s="288"/>
      <c r="BD113" s="288"/>
      <c r="BF113" s="288"/>
      <c r="BH113" s="288"/>
      <c r="BJ113" s="288"/>
      <c r="BL113" s="288"/>
      <c r="BN113" s="288"/>
      <c r="BP113" s="288"/>
      <c r="BR113" s="288"/>
      <c r="BT113" s="288"/>
      <c r="BV113" s="288"/>
      <c r="BX113" s="288"/>
      <c r="BZ113" s="288"/>
      <c r="CB113" s="288"/>
      <c r="CD113" s="288"/>
      <c r="CF113" s="288"/>
      <c r="CH113" s="288"/>
      <c r="CJ113" s="288"/>
      <c r="CL113" s="288"/>
      <c r="CN113" s="288"/>
      <c r="CP113" s="288"/>
      <c r="CR113" s="288"/>
      <c r="CT113" s="288"/>
      <c r="CV113" s="288"/>
      <c r="CX113" s="288"/>
      <c r="CZ113" s="288"/>
      <c r="DB113" s="288"/>
      <c r="DD113" s="288"/>
      <c r="DF113" s="288"/>
      <c r="DH113" s="288"/>
      <c r="DJ113" s="288"/>
      <c r="DL113" s="288"/>
      <c r="DN113" s="288"/>
      <c r="DP113" s="288"/>
      <c r="DR113" s="288"/>
      <c r="DT113" s="288"/>
      <c r="DV113" s="288"/>
      <c r="DX113" s="288"/>
      <c r="DZ113" s="288"/>
      <c r="EB113" s="288"/>
      <c r="ED113" s="288"/>
      <c r="EF113" s="288"/>
      <c r="EH113" s="288"/>
      <c r="EJ113" s="288"/>
      <c r="EL113" s="288"/>
      <c r="EN113" s="288"/>
      <c r="EP113" s="288"/>
      <c r="ER113" s="288"/>
      <c r="ET113" s="288"/>
      <c r="EV113" s="288"/>
      <c r="EX113" s="288"/>
      <c r="EZ113" s="288"/>
      <c r="FB113" s="288"/>
      <c r="FD113" s="288"/>
      <c r="FF113" s="288"/>
      <c r="FH113" s="288"/>
      <c r="FJ113" s="288"/>
      <c r="FL113" s="288"/>
      <c r="FN113" s="288"/>
      <c r="FP113" s="288"/>
      <c r="FR113" s="288"/>
      <c r="FT113" s="288"/>
      <c r="FV113" s="288"/>
      <c r="FX113" s="288"/>
      <c r="FZ113" s="288"/>
      <c r="GB113" s="288"/>
      <c r="GD113" s="288"/>
      <c r="GF113" s="288"/>
      <c r="GH113" s="288"/>
      <c r="GJ113" s="288"/>
      <c r="GL113" s="288"/>
      <c r="GN113" s="288"/>
      <c r="GP113" s="288"/>
      <c r="GR113" s="288"/>
      <c r="GT113" s="288"/>
      <c r="GV113" s="288"/>
      <c r="GX113" s="288"/>
      <c r="GZ113" s="288"/>
      <c r="HB113" s="288"/>
      <c r="HD113" s="288"/>
      <c r="HF113" s="288"/>
      <c r="HH113" s="288"/>
      <c r="HJ113" s="288"/>
      <c r="HL113" s="288"/>
      <c r="HN113" s="288"/>
      <c r="HP113" s="288"/>
      <c r="HR113" s="288"/>
      <c r="HT113" s="288"/>
      <c r="HV113" s="288"/>
      <c r="HX113" s="288"/>
      <c r="HZ113" s="288"/>
      <c r="IB113" s="288"/>
      <c r="ID113" s="288"/>
      <c r="IF113" s="288"/>
      <c r="IH113" s="288"/>
      <c r="IJ113" s="288"/>
      <c r="IL113" s="288"/>
      <c r="IN113" s="260"/>
      <c r="IO113" s="260"/>
      <c r="IP113" s="260"/>
      <c r="IQ113" s="260"/>
      <c r="IR113" s="260"/>
      <c r="IS113" s="260"/>
      <c r="IT113" s="260"/>
      <c r="IU113" s="260"/>
      <c r="IV113" s="260"/>
    </row>
    <row r="114" spans="1:256" s="288" customFormat="1" ht="3" customHeight="1">
      <c r="A114" s="293"/>
      <c r="B114" s="109"/>
      <c r="C114" s="293"/>
      <c r="D114" s="111"/>
      <c r="E114" s="272"/>
      <c r="F114" s="287"/>
      <c r="G114" s="272"/>
      <c r="H114" s="113"/>
      <c r="IN114" s="260"/>
      <c r="IO114" s="260"/>
      <c r="IP114" s="260"/>
      <c r="IQ114" s="260"/>
      <c r="IR114" s="260"/>
      <c r="IS114" s="260"/>
      <c r="IT114" s="260"/>
      <c r="IU114" s="260"/>
      <c r="IV114" s="260"/>
    </row>
    <row r="115" spans="1:256" s="284" customFormat="1" ht="12.75">
      <c r="A115" s="281">
        <f>+B115*C115/100</f>
        <v>0</v>
      </c>
      <c r="B115" s="109">
        <v>1</v>
      </c>
      <c r="C115" s="282">
        <f>SUM(I115:IO115)/$F$2/B115*100</f>
        <v>0</v>
      </c>
      <c r="D115" s="125" t="s">
        <v>170</v>
      </c>
      <c r="E115" s="272"/>
      <c r="F115" s="283">
        <f>+'Quest.di gruppo omogeneo'!G128</f>
        <v>0.5</v>
      </c>
      <c r="G115" s="272"/>
      <c r="H115" s="113"/>
      <c r="J115" s="288"/>
      <c r="L115" s="288"/>
      <c r="N115" s="288"/>
      <c r="P115" s="288"/>
      <c r="R115" s="288"/>
      <c r="T115" s="288"/>
      <c r="V115" s="288"/>
      <c r="X115" s="288"/>
      <c r="Z115" s="288"/>
      <c r="AB115" s="288"/>
      <c r="AD115" s="288"/>
      <c r="AF115" s="288"/>
      <c r="AH115" s="288"/>
      <c r="AJ115" s="288"/>
      <c r="AL115" s="288"/>
      <c r="AN115" s="288"/>
      <c r="AP115" s="288"/>
      <c r="AR115" s="288"/>
      <c r="AT115" s="288"/>
      <c r="AV115" s="288"/>
      <c r="AX115" s="288"/>
      <c r="AZ115" s="288"/>
      <c r="BB115" s="288"/>
      <c r="BD115" s="288"/>
      <c r="BF115" s="288"/>
      <c r="BH115" s="288"/>
      <c r="BJ115" s="288"/>
      <c r="BL115" s="288"/>
      <c r="BN115" s="288"/>
      <c r="BP115" s="288"/>
      <c r="BR115" s="288"/>
      <c r="BT115" s="288"/>
      <c r="BV115" s="288"/>
      <c r="BX115" s="288"/>
      <c r="BZ115" s="288"/>
      <c r="CB115" s="288"/>
      <c r="CD115" s="288"/>
      <c r="CF115" s="288"/>
      <c r="CH115" s="288"/>
      <c r="CJ115" s="288"/>
      <c r="CL115" s="288"/>
      <c r="CN115" s="288"/>
      <c r="CP115" s="288"/>
      <c r="CR115" s="288"/>
      <c r="CT115" s="288"/>
      <c r="CV115" s="288"/>
      <c r="CX115" s="288"/>
      <c r="CZ115" s="288"/>
      <c r="DB115" s="288"/>
      <c r="DD115" s="288"/>
      <c r="DF115" s="288"/>
      <c r="DH115" s="288"/>
      <c r="DJ115" s="288"/>
      <c r="DL115" s="288"/>
      <c r="DN115" s="288"/>
      <c r="DP115" s="288"/>
      <c r="DR115" s="288"/>
      <c r="DT115" s="288"/>
      <c r="DV115" s="288"/>
      <c r="DX115" s="288"/>
      <c r="DZ115" s="288"/>
      <c r="EB115" s="288"/>
      <c r="ED115" s="288"/>
      <c r="EF115" s="288"/>
      <c r="EH115" s="288"/>
      <c r="EJ115" s="288"/>
      <c r="EL115" s="288"/>
      <c r="EN115" s="288"/>
      <c r="EP115" s="288"/>
      <c r="ER115" s="288"/>
      <c r="ET115" s="288"/>
      <c r="EV115" s="288"/>
      <c r="EX115" s="288"/>
      <c r="EZ115" s="288"/>
      <c r="FB115" s="288"/>
      <c r="FD115" s="288"/>
      <c r="FF115" s="288"/>
      <c r="FH115" s="288"/>
      <c r="FJ115" s="288"/>
      <c r="FL115" s="288"/>
      <c r="FN115" s="288"/>
      <c r="FP115" s="288"/>
      <c r="FR115" s="288"/>
      <c r="FT115" s="288"/>
      <c r="FV115" s="288"/>
      <c r="FX115" s="288"/>
      <c r="FZ115" s="288"/>
      <c r="GB115" s="288"/>
      <c r="GD115" s="288"/>
      <c r="GF115" s="288"/>
      <c r="GH115" s="288"/>
      <c r="GJ115" s="288"/>
      <c r="GL115" s="288"/>
      <c r="GN115" s="288"/>
      <c r="GP115" s="288"/>
      <c r="GR115" s="288"/>
      <c r="GT115" s="288"/>
      <c r="GV115" s="288"/>
      <c r="GX115" s="288"/>
      <c r="GZ115" s="288"/>
      <c r="HB115" s="288"/>
      <c r="HD115" s="288"/>
      <c r="HF115" s="288"/>
      <c r="HH115" s="288"/>
      <c r="HJ115" s="288"/>
      <c r="HL115" s="288"/>
      <c r="HN115" s="288"/>
      <c r="HP115" s="288"/>
      <c r="HR115" s="288"/>
      <c r="HT115" s="288"/>
      <c r="HV115" s="288"/>
      <c r="HX115" s="288"/>
      <c r="HZ115" s="288"/>
      <c r="IB115" s="288"/>
      <c r="ID115" s="288"/>
      <c r="IF115" s="288"/>
      <c r="IH115" s="288"/>
      <c r="IJ115" s="288"/>
      <c r="IL115" s="288"/>
      <c r="IN115" s="260"/>
      <c r="IO115" s="260"/>
      <c r="IP115" s="260"/>
      <c r="IQ115" s="260"/>
      <c r="IR115" s="260"/>
      <c r="IS115" s="260"/>
      <c r="IT115" s="260"/>
      <c r="IU115" s="260"/>
      <c r="IV115" s="260"/>
    </row>
    <row r="116" spans="1:256" s="288" customFormat="1" ht="3" customHeight="1">
      <c r="A116" s="293"/>
      <c r="B116" s="109"/>
      <c r="C116" s="293"/>
      <c r="D116" s="111"/>
      <c r="E116" s="272"/>
      <c r="F116" s="287"/>
      <c r="G116" s="272"/>
      <c r="H116" s="113"/>
      <c r="IN116" s="260"/>
      <c r="IO116" s="260"/>
      <c r="IP116" s="260"/>
      <c r="IQ116" s="260"/>
      <c r="IR116" s="260"/>
      <c r="IS116" s="260"/>
      <c r="IT116" s="260"/>
      <c r="IU116" s="260"/>
      <c r="IV116" s="260"/>
    </row>
    <row r="117" spans="1:256" s="298" customFormat="1" ht="12.75">
      <c r="A117" s="296">
        <f>+A119+A155+A184+A196+A213</f>
        <v>0</v>
      </c>
      <c r="B117" s="296">
        <f>+B119+B155+B184+B196+B213</f>
        <v>36.5</v>
      </c>
      <c r="C117" s="297">
        <f>+A117/B117*100</f>
        <v>0</v>
      </c>
      <c r="D117" s="131" t="s">
        <v>171</v>
      </c>
      <c r="E117" s="272"/>
      <c r="F117" s="287"/>
      <c r="G117" s="272"/>
      <c r="H117" s="135"/>
      <c r="IN117" s="260"/>
      <c r="IO117" s="260"/>
      <c r="IP117" s="260"/>
      <c r="IQ117" s="260"/>
      <c r="IR117" s="260"/>
      <c r="IS117" s="260"/>
      <c r="IT117" s="260"/>
      <c r="IU117" s="260"/>
      <c r="IV117" s="260"/>
    </row>
    <row r="118" spans="1:256" s="298" customFormat="1" ht="3" customHeight="1">
      <c r="A118" s="132"/>
      <c r="B118" s="132"/>
      <c r="C118" s="132"/>
      <c r="D118" s="140"/>
      <c r="E118" s="272"/>
      <c r="F118" s="287"/>
      <c r="G118" s="272"/>
      <c r="H118" s="135"/>
      <c r="IN118" s="260"/>
      <c r="IO118" s="260"/>
      <c r="IP118" s="260"/>
      <c r="IQ118" s="260"/>
      <c r="IR118" s="260"/>
      <c r="IS118" s="260"/>
      <c r="IT118" s="260"/>
      <c r="IU118" s="260"/>
      <c r="IV118" s="260"/>
    </row>
    <row r="119" spans="1:256" s="298" customFormat="1" ht="12.75">
      <c r="A119" s="299">
        <f>SUM(A121:A153)</f>
        <v>0</v>
      </c>
      <c r="B119" s="299">
        <f>SUM(B121:B153)</f>
      </c>
      <c r="C119" s="300">
        <f>+A119/B119*100</f>
        <v>0</v>
      </c>
      <c r="D119" s="131" t="s">
        <v>173</v>
      </c>
      <c r="E119" s="272"/>
      <c r="F119" s="287"/>
      <c r="G119" s="272"/>
      <c r="H119" s="135"/>
      <c r="IN119" s="260"/>
      <c r="IO119" s="260"/>
      <c r="IP119" s="260"/>
      <c r="IQ119" s="260"/>
      <c r="IR119" s="260"/>
      <c r="IS119" s="260"/>
      <c r="IT119" s="260"/>
      <c r="IU119" s="260"/>
      <c r="IV119" s="260"/>
    </row>
    <row r="120" spans="1:256" s="298" customFormat="1" ht="3" customHeight="1">
      <c r="A120" s="278"/>
      <c r="B120" s="141"/>
      <c r="C120" s="278"/>
      <c r="D120" s="140"/>
      <c r="E120" s="272"/>
      <c r="F120" s="287"/>
      <c r="G120" s="272"/>
      <c r="H120" s="135"/>
      <c r="IN120" s="260"/>
      <c r="IO120" s="260"/>
      <c r="IP120" s="260"/>
      <c r="IQ120" s="260"/>
      <c r="IR120" s="260"/>
      <c r="IS120" s="260"/>
      <c r="IT120" s="260"/>
      <c r="IU120" s="260"/>
      <c r="IV120" s="260"/>
    </row>
    <row r="121" spans="1:256" s="298" customFormat="1" ht="12.75">
      <c r="A121" s="278"/>
      <c r="B121" s="141"/>
      <c r="C121" s="278"/>
      <c r="D121" s="143" t="s">
        <v>174</v>
      </c>
      <c r="E121" s="272"/>
      <c r="F121" s="287"/>
      <c r="G121" s="272"/>
      <c r="H121" s="135"/>
      <c r="IN121" s="260"/>
      <c r="IO121" s="260"/>
      <c r="IP121" s="260"/>
      <c r="IQ121" s="260"/>
      <c r="IR121" s="260"/>
      <c r="IS121" s="260"/>
      <c r="IT121" s="260"/>
      <c r="IU121" s="260"/>
      <c r="IV121" s="260"/>
    </row>
    <row r="122" spans="1:256" s="298" customFormat="1" ht="3" customHeight="1">
      <c r="A122" s="278"/>
      <c r="B122" s="141"/>
      <c r="C122" s="278"/>
      <c r="D122" s="140"/>
      <c r="E122" s="272"/>
      <c r="F122" s="287"/>
      <c r="G122" s="272"/>
      <c r="H122" s="135"/>
      <c r="IN122" s="260"/>
      <c r="IO122" s="260"/>
      <c r="IP122" s="260"/>
      <c r="IQ122" s="260"/>
      <c r="IR122" s="260"/>
      <c r="IS122" s="260"/>
      <c r="IT122" s="260"/>
      <c r="IU122" s="260"/>
      <c r="IV122" s="260"/>
    </row>
    <row r="123" spans="1:256" s="284" customFormat="1" ht="12.75">
      <c r="A123" s="281">
        <f>+B123*C123/100</f>
        <v>0</v>
      </c>
      <c r="B123" s="141">
        <v>1</v>
      </c>
      <c r="C123" s="282">
        <f>SUM(I123:IO123)/$F$2/B123*100</f>
        <v>0</v>
      </c>
      <c r="D123" s="143" t="s">
        <v>175</v>
      </c>
      <c r="E123" s="272"/>
      <c r="F123" s="283">
        <f>+'Quest.di gruppo omogeneo'!G136</f>
        <v>0.5</v>
      </c>
      <c r="G123" s="272"/>
      <c r="H123" s="135"/>
      <c r="J123" s="298"/>
      <c r="L123" s="298"/>
      <c r="N123" s="298"/>
      <c r="P123" s="298"/>
      <c r="R123" s="298"/>
      <c r="T123" s="298"/>
      <c r="V123" s="298"/>
      <c r="X123" s="298"/>
      <c r="Z123" s="298"/>
      <c r="AB123" s="298"/>
      <c r="AD123" s="298"/>
      <c r="AF123" s="298"/>
      <c r="AH123" s="298"/>
      <c r="AJ123" s="298"/>
      <c r="AL123" s="298"/>
      <c r="AN123" s="298"/>
      <c r="AP123" s="298"/>
      <c r="AR123" s="298"/>
      <c r="AT123" s="298"/>
      <c r="AV123" s="298"/>
      <c r="AX123" s="298"/>
      <c r="AZ123" s="298"/>
      <c r="BB123" s="298"/>
      <c r="BD123" s="298"/>
      <c r="BF123" s="298"/>
      <c r="BH123" s="298"/>
      <c r="BJ123" s="298"/>
      <c r="BL123" s="298"/>
      <c r="BN123" s="298"/>
      <c r="BP123" s="298"/>
      <c r="BR123" s="298"/>
      <c r="BT123" s="298"/>
      <c r="BV123" s="298"/>
      <c r="BX123" s="298"/>
      <c r="BZ123" s="298"/>
      <c r="CB123" s="298"/>
      <c r="CD123" s="298"/>
      <c r="CF123" s="298"/>
      <c r="CH123" s="298"/>
      <c r="CJ123" s="298"/>
      <c r="CL123" s="298"/>
      <c r="CN123" s="298"/>
      <c r="CP123" s="298"/>
      <c r="CR123" s="298"/>
      <c r="CT123" s="298"/>
      <c r="CV123" s="298"/>
      <c r="CX123" s="298"/>
      <c r="CZ123" s="298"/>
      <c r="DB123" s="298"/>
      <c r="DD123" s="298"/>
      <c r="DF123" s="298"/>
      <c r="DH123" s="298"/>
      <c r="DJ123" s="298"/>
      <c r="DL123" s="298"/>
      <c r="DN123" s="298"/>
      <c r="DP123" s="298"/>
      <c r="DR123" s="298"/>
      <c r="DT123" s="298"/>
      <c r="DV123" s="298"/>
      <c r="DX123" s="298"/>
      <c r="DZ123" s="298"/>
      <c r="EB123" s="298"/>
      <c r="ED123" s="298"/>
      <c r="EF123" s="298"/>
      <c r="EH123" s="298"/>
      <c r="EJ123" s="298"/>
      <c r="EL123" s="298"/>
      <c r="EN123" s="298"/>
      <c r="EP123" s="298"/>
      <c r="ER123" s="298"/>
      <c r="ET123" s="298"/>
      <c r="EV123" s="298"/>
      <c r="EX123" s="298"/>
      <c r="EZ123" s="298"/>
      <c r="FB123" s="298"/>
      <c r="FD123" s="298"/>
      <c r="FF123" s="298"/>
      <c r="FH123" s="298"/>
      <c r="FJ123" s="298"/>
      <c r="FL123" s="298"/>
      <c r="FN123" s="298"/>
      <c r="FP123" s="298"/>
      <c r="FR123" s="298"/>
      <c r="FT123" s="298"/>
      <c r="FV123" s="298"/>
      <c r="FX123" s="298"/>
      <c r="FZ123" s="298"/>
      <c r="GB123" s="298"/>
      <c r="GD123" s="298"/>
      <c r="GF123" s="298"/>
      <c r="GH123" s="298"/>
      <c r="GJ123" s="298"/>
      <c r="GL123" s="298"/>
      <c r="GN123" s="298"/>
      <c r="GP123" s="298"/>
      <c r="GR123" s="298"/>
      <c r="GT123" s="298"/>
      <c r="GV123" s="298"/>
      <c r="GX123" s="298"/>
      <c r="GZ123" s="298"/>
      <c r="HB123" s="298"/>
      <c r="HD123" s="298"/>
      <c r="HF123" s="298"/>
      <c r="HH123" s="298"/>
      <c r="HJ123" s="298"/>
      <c r="HL123" s="298"/>
      <c r="HN123" s="298"/>
      <c r="HP123" s="298"/>
      <c r="HR123" s="298"/>
      <c r="HT123" s="298"/>
      <c r="HV123" s="298"/>
      <c r="HX123" s="298"/>
      <c r="HZ123" s="298"/>
      <c r="IB123" s="298"/>
      <c r="ID123" s="298"/>
      <c r="IF123" s="298"/>
      <c r="IH123" s="298"/>
      <c r="IJ123" s="298"/>
      <c r="IL123" s="298"/>
      <c r="IN123" s="260"/>
      <c r="IO123" s="260"/>
      <c r="IP123" s="260"/>
      <c r="IQ123" s="260"/>
      <c r="IR123" s="260"/>
      <c r="IS123" s="260"/>
      <c r="IT123" s="260"/>
      <c r="IU123" s="260"/>
      <c r="IV123" s="260"/>
    </row>
    <row r="124" spans="1:256" s="298" customFormat="1" ht="3" customHeight="1">
      <c r="A124" s="278"/>
      <c r="B124" s="141"/>
      <c r="C124" s="278"/>
      <c r="D124" s="140"/>
      <c r="E124" s="272"/>
      <c r="F124" s="287"/>
      <c r="G124" s="272"/>
      <c r="H124" s="135"/>
      <c r="IN124" s="260"/>
      <c r="IO124" s="260"/>
      <c r="IP124" s="260"/>
      <c r="IQ124" s="260"/>
      <c r="IR124" s="260"/>
      <c r="IS124" s="260"/>
      <c r="IT124" s="260"/>
      <c r="IU124" s="260"/>
      <c r="IV124" s="260"/>
    </row>
    <row r="125" spans="1:256" s="284" customFormat="1" ht="12.75">
      <c r="A125" s="281">
        <f>+B125*C125/100</f>
        <v>0</v>
      </c>
      <c r="B125" s="141">
        <v>1</v>
      </c>
      <c r="C125" s="282">
        <f>SUM(I125:IO125)/$F$2/B125*100</f>
        <v>0</v>
      </c>
      <c r="D125" s="143" t="s">
        <v>176</v>
      </c>
      <c r="E125" s="272"/>
      <c r="F125" s="283">
        <f>+'Quest.di gruppo omogeneo'!G138</f>
        <v>0.5</v>
      </c>
      <c r="G125" s="272"/>
      <c r="H125" s="135"/>
      <c r="J125" s="298"/>
      <c r="L125" s="298"/>
      <c r="N125" s="298"/>
      <c r="P125" s="298"/>
      <c r="R125" s="298"/>
      <c r="T125" s="298"/>
      <c r="V125" s="298"/>
      <c r="X125" s="298"/>
      <c r="Z125" s="298"/>
      <c r="AB125" s="298"/>
      <c r="AD125" s="298"/>
      <c r="AF125" s="298"/>
      <c r="AH125" s="298"/>
      <c r="AJ125" s="298"/>
      <c r="AL125" s="298"/>
      <c r="AN125" s="298"/>
      <c r="AP125" s="298"/>
      <c r="AR125" s="298"/>
      <c r="AT125" s="298"/>
      <c r="AV125" s="298"/>
      <c r="AX125" s="298"/>
      <c r="AZ125" s="298"/>
      <c r="BB125" s="298"/>
      <c r="BD125" s="298"/>
      <c r="BF125" s="298"/>
      <c r="BH125" s="298"/>
      <c r="BJ125" s="298"/>
      <c r="BL125" s="298"/>
      <c r="BN125" s="298"/>
      <c r="BP125" s="298"/>
      <c r="BR125" s="298"/>
      <c r="BT125" s="298"/>
      <c r="BV125" s="298"/>
      <c r="BX125" s="298"/>
      <c r="BZ125" s="298"/>
      <c r="CB125" s="298"/>
      <c r="CD125" s="298"/>
      <c r="CF125" s="298"/>
      <c r="CH125" s="298"/>
      <c r="CJ125" s="298"/>
      <c r="CL125" s="298"/>
      <c r="CN125" s="298"/>
      <c r="CP125" s="298"/>
      <c r="CR125" s="298"/>
      <c r="CT125" s="298"/>
      <c r="CV125" s="298"/>
      <c r="CX125" s="298"/>
      <c r="CZ125" s="298"/>
      <c r="DB125" s="298"/>
      <c r="DD125" s="298"/>
      <c r="DF125" s="298"/>
      <c r="DH125" s="298"/>
      <c r="DJ125" s="298"/>
      <c r="DL125" s="298"/>
      <c r="DN125" s="298"/>
      <c r="DP125" s="298"/>
      <c r="DR125" s="298"/>
      <c r="DT125" s="298"/>
      <c r="DV125" s="298"/>
      <c r="DX125" s="298"/>
      <c r="DZ125" s="298"/>
      <c r="EB125" s="298"/>
      <c r="ED125" s="298"/>
      <c r="EF125" s="298"/>
      <c r="EH125" s="298"/>
      <c r="EJ125" s="298"/>
      <c r="EL125" s="298"/>
      <c r="EN125" s="298"/>
      <c r="EP125" s="298"/>
      <c r="ER125" s="298"/>
      <c r="ET125" s="298"/>
      <c r="EV125" s="298"/>
      <c r="EX125" s="298"/>
      <c r="EZ125" s="298"/>
      <c r="FB125" s="298"/>
      <c r="FD125" s="298"/>
      <c r="FF125" s="298"/>
      <c r="FH125" s="298"/>
      <c r="FJ125" s="298"/>
      <c r="FL125" s="298"/>
      <c r="FN125" s="298"/>
      <c r="FP125" s="298"/>
      <c r="FR125" s="298"/>
      <c r="FT125" s="298"/>
      <c r="FV125" s="298"/>
      <c r="FX125" s="298"/>
      <c r="FZ125" s="298"/>
      <c r="GB125" s="298"/>
      <c r="GD125" s="298"/>
      <c r="GF125" s="298"/>
      <c r="GH125" s="298"/>
      <c r="GJ125" s="298"/>
      <c r="GL125" s="298"/>
      <c r="GN125" s="298"/>
      <c r="GP125" s="298"/>
      <c r="GR125" s="298"/>
      <c r="GT125" s="298"/>
      <c r="GV125" s="298"/>
      <c r="GX125" s="298"/>
      <c r="GZ125" s="298"/>
      <c r="HB125" s="298"/>
      <c r="HD125" s="298"/>
      <c r="HF125" s="298"/>
      <c r="HH125" s="298"/>
      <c r="HJ125" s="298"/>
      <c r="HL125" s="298"/>
      <c r="HN125" s="298"/>
      <c r="HP125" s="298"/>
      <c r="HR125" s="298"/>
      <c r="HT125" s="298"/>
      <c r="HV125" s="298"/>
      <c r="HX125" s="298"/>
      <c r="HZ125" s="298"/>
      <c r="IB125" s="298"/>
      <c r="ID125" s="298"/>
      <c r="IF125" s="298"/>
      <c r="IH125" s="298"/>
      <c r="IJ125" s="298"/>
      <c r="IL125" s="298"/>
      <c r="IN125" s="260"/>
      <c r="IO125" s="260"/>
      <c r="IP125" s="260"/>
      <c r="IQ125" s="260"/>
      <c r="IR125" s="260"/>
      <c r="IS125" s="260"/>
      <c r="IT125" s="260"/>
      <c r="IU125" s="260"/>
      <c r="IV125" s="260"/>
    </row>
    <row r="126" spans="1:256" s="298" customFormat="1" ht="3" customHeight="1">
      <c r="A126" s="278"/>
      <c r="B126" s="141"/>
      <c r="C126" s="278"/>
      <c r="D126" s="140"/>
      <c r="E126" s="272"/>
      <c r="F126" s="287"/>
      <c r="G126" s="272"/>
      <c r="H126" s="135"/>
      <c r="IN126" s="260"/>
      <c r="IO126" s="260"/>
      <c r="IP126" s="260"/>
      <c r="IQ126" s="260"/>
      <c r="IR126" s="260"/>
      <c r="IS126" s="260"/>
      <c r="IT126" s="260"/>
      <c r="IU126" s="260"/>
      <c r="IV126" s="260"/>
    </row>
    <row r="127" spans="1:256" s="284" customFormat="1" ht="12.75">
      <c r="A127" s="281">
        <f>+B127*C127/100</f>
        <v>0</v>
      </c>
      <c r="B127" s="141">
        <v>1</v>
      </c>
      <c r="C127" s="282">
        <f>SUM(I127:IO127)/$F$2/B127*100</f>
        <v>0</v>
      </c>
      <c r="D127" s="143" t="s">
        <v>177</v>
      </c>
      <c r="E127" s="272"/>
      <c r="F127" s="283">
        <f>+'Quest.di gruppo omogeneo'!G140</f>
        <v>0.5</v>
      </c>
      <c r="G127" s="272"/>
      <c r="H127" s="135"/>
      <c r="J127" s="298"/>
      <c r="L127" s="298"/>
      <c r="N127" s="298"/>
      <c r="P127" s="298"/>
      <c r="R127" s="298"/>
      <c r="T127" s="298"/>
      <c r="V127" s="298"/>
      <c r="X127" s="298"/>
      <c r="Z127" s="298"/>
      <c r="AB127" s="298"/>
      <c r="AD127" s="298"/>
      <c r="AF127" s="298"/>
      <c r="AH127" s="298"/>
      <c r="AJ127" s="298"/>
      <c r="AL127" s="298"/>
      <c r="AN127" s="298"/>
      <c r="AP127" s="298"/>
      <c r="AR127" s="298"/>
      <c r="AT127" s="298"/>
      <c r="AV127" s="298"/>
      <c r="AX127" s="298"/>
      <c r="AZ127" s="298"/>
      <c r="BB127" s="298"/>
      <c r="BD127" s="298"/>
      <c r="BF127" s="298"/>
      <c r="BH127" s="298"/>
      <c r="BJ127" s="298"/>
      <c r="BL127" s="298"/>
      <c r="BN127" s="298"/>
      <c r="BP127" s="298"/>
      <c r="BR127" s="298"/>
      <c r="BT127" s="298"/>
      <c r="BV127" s="298"/>
      <c r="BX127" s="298"/>
      <c r="BZ127" s="298"/>
      <c r="CB127" s="298"/>
      <c r="CD127" s="298"/>
      <c r="CF127" s="298"/>
      <c r="CH127" s="298"/>
      <c r="CJ127" s="298"/>
      <c r="CL127" s="298"/>
      <c r="CN127" s="298"/>
      <c r="CP127" s="298"/>
      <c r="CR127" s="298"/>
      <c r="CT127" s="298"/>
      <c r="CV127" s="298"/>
      <c r="CX127" s="298"/>
      <c r="CZ127" s="298"/>
      <c r="DB127" s="298"/>
      <c r="DD127" s="298"/>
      <c r="DF127" s="298"/>
      <c r="DH127" s="298"/>
      <c r="DJ127" s="298"/>
      <c r="DL127" s="298"/>
      <c r="DN127" s="298"/>
      <c r="DP127" s="298"/>
      <c r="DR127" s="298"/>
      <c r="DT127" s="298"/>
      <c r="DV127" s="298"/>
      <c r="DX127" s="298"/>
      <c r="DZ127" s="298"/>
      <c r="EB127" s="298"/>
      <c r="ED127" s="298"/>
      <c r="EF127" s="298"/>
      <c r="EH127" s="298"/>
      <c r="EJ127" s="298"/>
      <c r="EL127" s="298"/>
      <c r="EN127" s="298"/>
      <c r="EP127" s="298"/>
      <c r="ER127" s="298"/>
      <c r="ET127" s="298"/>
      <c r="EV127" s="298"/>
      <c r="EX127" s="298"/>
      <c r="EZ127" s="298"/>
      <c r="FB127" s="298"/>
      <c r="FD127" s="298"/>
      <c r="FF127" s="298"/>
      <c r="FH127" s="298"/>
      <c r="FJ127" s="298"/>
      <c r="FL127" s="298"/>
      <c r="FN127" s="298"/>
      <c r="FP127" s="298"/>
      <c r="FR127" s="298"/>
      <c r="FT127" s="298"/>
      <c r="FV127" s="298"/>
      <c r="FX127" s="298"/>
      <c r="FZ127" s="298"/>
      <c r="GB127" s="298"/>
      <c r="GD127" s="298"/>
      <c r="GF127" s="298"/>
      <c r="GH127" s="298"/>
      <c r="GJ127" s="298"/>
      <c r="GL127" s="298"/>
      <c r="GN127" s="298"/>
      <c r="GP127" s="298"/>
      <c r="GR127" s="298"/>
      <c r="GT127" s="298"/>
      <c r="GV127" s="298"/>
      <c r="GX127" s="298"/>
      <c r="GZ127" s="298"/>
      <c r="HB127" s="298"/>
      <c r="HD127" s="298"/>
      <c r="HF127" s="298"/>
      <c r="HH127" s="298"/>
      <c r="HJ127" s="298"/>
      <c r="HL127" s="298"/>
      <c r="HN127" s="298"/>
      <c r="HP127" s="298"/>
      <c r="HR127" s="298"/>
      <c r="HT127" s="298"/>
      <c r="HV127" s="298"/>
      <c r="HX127" s="298"/>
      <c r="HZ127" s="298"/>
      <c r="IB127" s="298"/>
      <c r="ID127" s="298"/>
      <c r="IF127" s="298"/>
      <c r="IH127" s="298"/>
      <c r="IJ127" s="298"/>
      <c r="IL127" s="298"/>
      <c r="IN127" s="260"/>
      <c r="IO127" s="260"/>
      <c r="IP127" s="260"/>
      <c r="IQ127" s="260"/>
      <c r="IR127" s="260"/>
      <c r="IS127" s="260"/>
      <c r="IT127" s="260"/>
      <c r="IU127" s="260"/>
      <c r="IV127" s="260"/>
    </row>
    <row r="128" spans="1:256" s="298" customFormat="1" ht="3" customHeight="1">
      <c r="A128" s="278"/>
      <c r="B128" s="141"/>
      <c r="C128" s="278"/>
      <c r="D128" s="140"/>
      <c r="E128" s="272"/>
      <c r="F128" s="287"/>
      <c r="G128" s="272"/>
      <c r="H128" s="135"/>
      <c r="IN128" s="260"/>
      <c r="IO128" s="260"/>
      <c r="IP128" s="260"/>
      <c r="IQ128" s="260"/>
      <c r="IR128" s="260"/>
      <c r="IS128" s="260"/>
      <c r="IT128" s="260"/>
      <c r="IU128" s="260"/>
      <c r="IV128" s="260"/>
    </row>
    <row r="129" spans="1:256" s="284" customFormat="1" ht="12.75">
      <c r="A129" s="281">
        <f>+B129*C129/100</f>
        <v>0</v>
      </c>
      <c r="B129" s="141">
        <v>1</v>
      </c>
      <c r="C129" s="282">
        <f>SUM(I129:IO129)/$F$2/B129*100</f>
        <v>0</v>
      </c>
      <c r="D129" s="143" t="s">
        <v>178</v>
      </c>
      <c r="E129" s="272"/>
      <c r="F129" s="283">
        <f>+'Quest.di gruppo omogeneo'!G142</f>
        <v>0.5</v>
      </c>
      <c r="G129" s="272"/>
      <c r="H129" s="135"/>
      <c r="J129" s="298"/>
      <c r="L129" s="298"/>
      <c r="N129" s="298"/>
      <c r="P129" s="298"/>
      <c r="R129" s="298"/>
      <c r="T129" s="298"/>
      <c r="V129" s="298"/>
      <c r="X129" s="298"/>
      <c r="Z129" s="298"/>
      <c r="AB129" s="298"/>
      <c r="AD129" s="298"/>
      <c r="AF129" s="298"/>
      <c r="AH129" s="298"/>
      <c r="AJ129" s="298"/>
      <c r="AL129" s="298"/>
      <c r="AN129" s="298"/>
      <c r="AP129" s="298"/>
      <c r="AR129" s="298"/>
      <c r="AT129" s="298"/>
      <c r="AV129" s="298"/>
      <c r="AX129" s="298"/>
      <c r="AZ129" s="298"/>
      <c r="BB129" s="298"/>
      <c r="BD129" s="298"/>
      <c r="BF129" s="298"/>
      <c r="BH129" s="298"/>
      <c r="BJ129" s="298"/>
      <c r="BL129" s="298"/>
      <c r="BN129" s="298"/>
      <c r="BP129" s="298"/>
      <c r="BR129" s="298"/>
      <c r="BT129" s="298"/>
      <c r="BV129" s="298"/>
      <c r="BX129" s="298"/>
      <c r="BZ129" s="298"/>
      <c r="CB129" s="298"/>
      <c r="CD129" s="298"/>
      <c r="CF129" s="298"/>
      <c r="CH129" s="298"/>
      <c r="CJ129" s="298"/>
      <c r="CL129" s="298"/>
      <c r="CN129" s="298"/>
      <c r="CP129" s="298"/>
      <c r="CR129" s="298"/>
      <c r="CT129" s="298"/>
      <c r="CV129" s="298"/>
      <c r="CX129" s="298"/>
      <c r="CZ129" s="298"/>
      <c r="DB129" s="298"/>
      <c r="DD129" s="298"/>
      <c r="DF129" s="298"/>
      <c r="DH129" s="298"/>
      <c r="DJ129" s="298"/>
      <c r="DL129" s="298"/>
      <c r="DN129" s="298"/>
      <c r="DP129" s="298"/>
      <c r="DR129" s="298"/>
      <c r="DT129" s="298"/>
      <c r="DV129" s="298"/>
      <c r="DX129" s="298"/>
      <c r="DZ129" s="298"/>
      <c r="EB129" s="298"/>
      <c r="ED129" s="298"/>
      <c r="EF129" s="298"/>
      <c r="EH129" s="298"/>
      <c r="EJ129" s="298"/>
      <c r="EL129" s="298"/>
      <c r="EN129" s="298"/>
      <c r="EP129" s="298"/>
      <c r="ER129" s="298"/>
      <c r="ET129" s="298"/>
      <c r="EV129" s="298"/>
      <c r="EX129" s="298"/>
      <c r="EZ129" s="298"/>
      <c r="FB129" s="298"/>
      <c r="FD129" s="298"/>
      <c r="FF129" s="298"/>
      <c r="FH129" s="298"/>
      <c r="FJ129" s="298"/>
      <c r="FL129" s="298"/>
      <c r="FN129" s="298"/>
      <c r="FP129" s="298"/>
      <c r="FR129" s="298"/>
      <c r="FT129" s="298"/>
      <c r="FV129" s="298"/>
      <c r="FX129" s="298"/>
      <c r="FZ129" s="298"/>
      <c r="GB129" s="298"/>
      <c r="GD129" s="298"/>
      <c r="GF129" s="298"/>
      <c r="GH129" s="298"/>
      <c r="GJ129" s="298"/>
      <c r="GL129" s="298"/>
      <c r="GN129" s="298"/>
      <c r="GP129" s="298"/>
      <c r="GR129" s="298"/>
      <c r="GT129" s="298"/>
      <c r="GV129" s="298"/>
      <c r="GX129" s="298"/>
      <c r="GZ129" s="298"/>
      <c r="HB129" s="298"/>
      <c r="HD129" s="298"/>
      <c r="HF129" s="298"/>
      <c r="HH129" s="298"/>
      <c r="HJ129" s="298"/>
      <c r="HL129" s="298"/>
      <c r="HN129" s="298"/>
      <c r="HP129" s="298"/>
      <c r="HR129" s="298"/>
      <c r="HT129" s="298"/>
      <c r="HV129" s="298"/>
      <c r="HX129" s="298"/>
      <c r="HZ129" s="298"/>
      <c r="IB129" s="298"/>
      <c r="ID129" s="298"/>
      <c r="IF129" s="298"/>
      <c r="IH129" s="298"/>
      <c r="IJ129" s="298"/>
      <c r="IL129" s="298"/>
      <c r="IN129" s="260"/>
      <c r="IO129" s="260"/>
      <c r="IP129" s="260"/>
      <c r="IQ129" s="260"/>
      <c r="IR129" s="260"/>
      <c r="IS129" s="260"/>
      <c r="IT129" s="260"/>
      <c r="IU129" s="260"/>
      <c r="IV129" s="260"/>
    </row>
    <row r="130" spans="1:256" s="298" customFormat="1" ht="3" customHeight="1">
      <c r="A130" s="278"/>
      <c r="B130" s="141"/>
      <c r="C130" s="278"/>
      <c r="D130" s="140"/>
      <c r="E130" s="272"/>
      <c r="F130" s="287"/>
      <c r="G130" s="272"/>
      <c r="H130" s="135"/>
      <c r="IN130" s="260"/>
      <c r="IO130" s="260"/>
      <c r="IP130" s="260"/>
      <c r="IQ130" s="260"/>
      <c r="IR130" s="260"/>
      <c r="IS130" s="260"/>
      <c r="IT130" s="260"/>
      <c r="IU130" s="260"/>
      <c r="IV130" s="260"/>
    </row>
    <row r="131" spans="1:256" s="284" customFormat="1" ht="12.75">
      <c r="A131" s="281">
        <f>+B131*C131/100</f>
        <v>0</v>
      </c>
      <c r="B131" s="141">
        <v>1</v>
      </c>
      <c r="C131" s="282">
        <f>SUM(I131:IO131)/$F$2/B131*100</f>
        <v>0</v>
      </c>
      <c r="D131" s="143" t="s">
        <v>179</v>
      </c>
      <c r="E131" s="272"/>
      <c r="F131" s="283">
        <f>+'Quest.di gruppo omogeneo'!G144</f>
        <v>0.5</v>
      </c>
      <c r="G131" s="272"/>
      <c r="H131" s="135"/>
      <c r="J131" s="298"/>
      <c r="L131" s="298"/>
      <c r="N131" s="298"/>
      <c r="P131" s="298"/>
      <c r="R131" s="298"/>
      <c r="T131" s="298"/>
      <c r="V131" s="298"/>
      <c r="X131" s="298"/>
      <c r="Z131" s="298"/>
      <c r="AB131" s="298"/>
      <c r="AD131" s="298"/>
      <c r="AF131" s="298"/>
      <c r="AH131" s="298"/>
      <c r="AJ131" s="298"/>
      <c r="AL131" s="298"/>
      <c r="AN131" s="298"/>
      <c r="AP131" s="298"/>
      <c r="AR131" s="298"/>
      <c r="AT131" s="298"/>
      <c r="AV131" s="298"/>
      <c r="AX131" s="298"/>
      <c r="AZ131" s="298"/>
      <c r="BB131" s="298"/>
      <c r="BD131" s="298"/>
      <c r="BF131" s="298"/>
      <c r="BH131" s="298"/>
      <c r="BJ131" s="298"/>
      <c r="BL131" s="298"/>
      <c r="BN131" s="298"/>
      <c r="BP131" s="298"/>
      <c r="BR131" s="298"/>
      <c r="BT131" s="298"/>
      <c r="BV131" s="298"/>
      <c r="BX131" s="298"/>
      <c r="BZ131" s="298"/>
      <c r="CB131" s="298"/>
      <c r="CD131" s="298"/>
      <c r="CF131" s="298"/>
      <c r="CH131" s="298"/>
      <c r="CJ131" s="298"/>
      <c r="CL131" s="298"/>
      <c r="CN131" s="298"/>
      <c r="CP131" s="298"/>
      <c r="CR131" s="298"/>
      <c r="CT131" s="298"/>
      <c r="CV131" s="298"/>
      <c r="CX131" s="298"/>
      <c r="CZ131" s="298"/>
      <c r="DB131" s="298"/>
      <c r="DD131" s="298"/>
      <c r="DF131" s="298"/>
      <c r="DH131" s="298"/>
      <c r="DJ131" s="298"/>
      <c r="DL131" s="298"/>
      <c r="DN131" s="298"/>
      <c r="DP131" s="298"/>
      <c r="DR131" s="298"/>
      <c r="DT131" s="298"/>
      <c r="DV131" s="298"/>
      <c r="DX131" s="298"/>
      <c r="DZ131" s="298"/>
      <c r="EB131" s="298"/>
      <c r="ED131" s="298"/>
      <c r="EF131" s="298"/>
      <c r="EH131" s="298"/>
      <c r="EJ131" s="298"/>
      <c r="EL131" s="298"/>
      <c r="EN131" s="298"/>
      <c r="EP131" s="298"/>
      <c r="ER131" s="298"/>
      <c r="ET131" s="298"/>
      <c r="EV131" s="298"/>
      <c r="EX131" s="298"/>
      <c r="EZ131" s="298"/>
      <c r="FB131" s="298"/>
      <c r="FD131" s="298"/>
      <c r="FF131" s="298"/>
      <c r="FH131" s="298"/>
      <c r="FJ131" s="298"/>
      <c r="FL131" s="298"/>
      <c r="FN131" s="298"/>
      <c r="FP131" s="298"/>
      <c r="FR131" s="298"/>
      <c r="FT131" s="298"/>
      <c r="FV131" s="298"/>
      <c r="FX131" s="298"/>
      <c r="FZ131" s="298"/>
      <c r="GB131" s="298"/>
      <c r="GD131" s="298"/>
      <c r="GF131" s="298"/>
      <c r="GH131" s="298"/>
      <c r="GJ131" s="298"/>
      <c r="GL131" s="298"/>
      <c r="GN131" s="298"/>
      <c r="GP131" s="298"/>
      <c r="GR131" s="298"/>
      <c r="GT131" s="298"/>
      <c r="GV131" s="298"/>
      <c r="GX131" s="298"/>
      <c r="GZ131" s="298"/>
      <c r="HB131" s="298"/>
      <c r="HD131" s="298"/>
      <c r="HF131" s="298"/>
      <c r="HH131" s="298"/>
      <c r="HJ131" s="298"/>
      <c r="HL131" s="298"/>
      <c r="HN131" s="298"/>
      <c r="HP131" s="298"/>
      <c r="HR131" s="298"/>
      <c r="HT131" s="298"/>
      <c r="HV131" s="298"/>
      <c r="HX131" s="298"/>
      <c r="HZ131" s="298"/>
      <c r="IB131" s="298"/>
      <c r="ID131" s="298"/>
      <c r="IF131" s="298"/>
      <c r="IH131" s="298"/>
      <c r="IJ131" s="298"/>
      <c r="IL131" s="298"/>
      <c r="IN131" s="260"/>
      <c r="IO131" s="260"/>
      <c r="IP131" s="260"/>
      <c r="IQ131" s="260"/>
      <c r="IR131" s="260"/>
      <c r="IS131" s="260"/>
      <c r="IT131" s="260"/>
      <c r="IU131" s="260"/>
      <c r="IV131" s="260"/>
    </row>
    <row r="132" spans="1:256" s="298" customFormat="1" ht="3" customHeight="1">
      <c r="A132" s="278"/>
      <c r="B132" s="141"/>
      <c r="C132" s="278"/>
      <c r="D132" s="140"/>
      <c r="E132" s="272"/>
      <c r="F132" s="287"/>
      <c r="G132" s="272"/>
      <c r="H132" s="135"/>
      <c r="IN132" s="260"/>
      <c r="IO132" s="260"/>
      <c r="IP132" s="260"/>
      <c r="IQ132" s="260"/>
      <c r="IR132" s="260"/>
      <c r="IS132" s="260"/>
      <c r="IT132" s="260"/>
      <c r="IU132" s="260"/>
      <c r="IV132" s="260"/>
    </row>
    <row r="133" spans="1:256" s="284" customFormat="1" ht="12.75">
      <c r="A133" s="281">
        <f>+B133*C133/100</f>
        <v>0</v>
      </c>
      <c r="B133" s="141">
        <v>1</v>
      </c>
      <c r="C133" s="282">
        <f>SUM(I133:IO133)/$F$2/B133*100</f>
        <v>0</v>
      </c>
      <c r="D133" s="143" t="s">
        <v>180</v>
      </c>
      <c r="E133" s="272"/>
      <c r="F133" s="283">
        <f>+'Quest.di gruppo omogeneo'!G146</f>
        <v>0.5</v>
      </c>
      <c r="G133" s="272"/>
      <c r="H133" s="135"/>
      <c r="J133" s="298"/>
      <c r="L133" s="298"/>
      <c r="N133" s="298"/>
      <c r="P133" s="298"/>
      <c r="R133" s="298"/>
      <c r="T133" s="298"/>
      <c r="V133" s="298"/>
      <c r="X133" s="298"/>
      <c r="Z133" s="298"/>
      <c r="AB133" s="298"/>
      <c r="AD133" s="298"/>
      <c r="AF133" s="298"/>
      <c r="AH133" s="298"/>
      <c r="AJ133" s="298"/>
      <c r="AL133" s="298"/>
      <c r="AN133" s="298"/>
      <c r="AP133" s="298"/>
      <c r="AR133" s="298"/>
      <c r="AT133" s="298"/>
      <c r="AV133" s="298"/>
      <c r="AX133" s="298"/>
      <c r="AZ133" s="298"/>
      <c r="BB133" s="298"/>
      <c r="BD133" s="298"/>
      <c r="BF133" s="298"/>
      <c r="BH133" s="298"/>
      <c r="BJ133" s="298"/>
      <c r="BL133" s="298"/>
      <c r="BN133" s="298"/>
      <c r="BP133" s="298"/>
      <c r="BR133" s="298"/>
      <c r="BT133" s="298"/>
      <c r="BV133" s="298"/>
      <c r="BX133" s="298"/>
      <c r="BZ133" s="298"/>
      <c r="CB133" s="298"/>
      <c r="CD133" s="298"/>
      <c r="CF133" s="298"/>
      <c r="CH133" s="298"/>
      <c r="CJ133" s="298"/>
      <c r="CL133" s="298"/>
      <c r="CN133" s="298"/>
      <c r="CP133" s="298"/>
      <c r="CR133" s="298"/>
      <c r="CT133" s="298"/>
      <c r="CV133" s="298"/>
      <c r="CX133" s="298"/>
      <c r="CZ133" s="298"/>
      <c r="DB133" s="298"/>
      <c r="DD133" s="298"/>
      <c r="DF133" s="298"/>
      <c r="DH133" s="298"/>
      <c r="DJ133" s="298"/>
      <c r="DL133" s="298"/>
      <c r="DN133" s="298"/>
      <c r="DP133" s="298"/>
      <c r="DR133" s="298"/>
      <c r="DT133" s="298"/>
      <c r="DV133" s="298"/>
      <c r="DX133" s="298"/>
      <c r="DZ133" s="298"/>
      <c r="EB133" s="298"/>
      <c r="ED133" s="298"/>
      <c r="EF133" s="298"/>
      <c r="EH133" s="298"/>
      <c r="EJ133" s="298"/>
      <c r="EL133" s="298"/>
      <c r="EN133" s="298"/>
      <c r="EP133" s="298"/>
      <c r="ER133" s="298"/>
      <c r="ET133" s="298"/>
      <c r="EV133" s="298"/>
      <c r="EX133" s="298"/>
      <c r="EZ133" s="298"/>
      <c r="FB133" s="298"/>
      <c r="FD133" s="298"/>
      <c r="FF133" s="298"/>
      <c r="FH133" s="298"/>
      <c r="FJ133" s="298"/>
      <c r="FL133" s="298"/>
      <c r="FN133" s="298"/>
      <c r="FP133" s="298"/>
      <c r="FR133" s="298"/>
      <c r="FT133" s="298"/>
      <c r="FV133" s="298"/>
      <c r="FX133" s="298"/>
      <c r="FZ133" s="298"/>
      <c r="GB133" s="298"/>
      <c r="GD133" s="298"/>
      <c r="GF133" s="298"/>
      <c r="GH133" s="298"/>
      <c r="GJ133" s="298"/>
      <c r="GL133" s="298"/>
      <c r="GN133" s="298"/>
      <c r="GP133" s="298"/>
      <c r="GR133" s="298"/>
      <c r="GT133" s="298"/>
      <c r="GV133" s="298"/>
      <c r="GX133" s="298"/>
      <c r="GZ133" s="298"/>
      <c r="HB133" s="298"/>
      <c r="HD133" s="298"/>
      <c r="HF133" s="298"/>
      <c r="HH133" s="298"/>
      <c r="HJ133" s="298"/>
      <c r="HL133" s="298"/>
      <c r="HN133" s="298"/>
      <c r="HP133" s="298"/>
      <c r="HR133" s="298"/>
      <c r="HT133" s="298"/>
      <c r="HV133" s="298"/>
      <c r="HX133" s="298"/>
      <c r="HZ133" s="298"/>
      <c r="IB133" s="298"/>
      <c r="ID133" s="298"/>
      <c r="IF133" s="298"/>
      <c r="IH133" s="298"/>
      <c r="IJ133" s="298"/>
      <c r="IL133" s="298"/>
      <c r="IN133" s="260"/>
      <c r="IO133" s="260"/>
      <c r="IP133" s="260"/>
      <c r="IQ133" s="260"/>
      <c r="IR133" s="260"/>
      <c r="IS133" s="260"/>
      <c r="IT133" s="260"/>
      <c r="IU133" s="260"/>
      <c r="IV133" s="260"/>
    </row>
    <row r="134" spans="1:256" s="298" customFormat="1" ht="3" customHeight="1">
      <c r="A134" s="278"/>
      <c r="B134" s="141"/>
      <c r="C134" s="278"/>
      <c r="D134" s="140"/>
      <c r="E134" s="272"/>
      <c r="F134" s="287"/>
      <c r="G134" s="272"/>
      <c r="H134" s="135"/>
      <c r="IN134" s="260"/>
      <c r="IO134" s="260"/>
      <c r="IP134" s="260"/>
      <c r="IQ134" s="260"/>
      <c r="IR134" s="260"/>
      <c r="IS134" s="260"/>
      <c r="IT134" s="260"/>
      <c r="IU134" s="260"/>
      <c r="IV134" s="260"/>
    </row>
    <row r="135" spans="1:256" s="284" customFormat="1" ht="12.75">
      <c r="A135" s="281">
        <f>+B135*C135/100</f>
        <v>0</v>
      </c>
      <c r="B135" s="141">
        <v>1</v>
      </c>
      <c r="C135" s="282">
        <f>SUM(I135:IO135)/$F$2/B135*100</f>
        <v>0</v>
      </c>
      <c r="D135" s="143" t="s">
        <v>181</v>
      </c>
      <c r="E135" s="272"/>
      <c r="F135" s="283">
        <f>+'Quest.di gruppo omogeneo'!G148</f>
        <v>0.5</v>
      </c>
      <c r="G135" s="272"/>
      <c r="H135" s="135"/>
      <c r="J135" s="298"/>
      <c r="L135" s="298"/>
      <c r="N135" s="298"/>
      <c r="P135" s="298"/>
      <c r="R135" s="298"/>
      <c r="T135" s="298"/>
      <c r="V135" s="298"/>
      <c r="X135" s="298"/>
      <c r="Z135" s="298"/>
      <c r="AB135" s="298"/>
      <c r="AD135" s="298"/>
      <c r="AF135" s="298"/>
      <c r="AH135" s="298"/>
      <c r="AJ135" s="298"/>
      <c r="AL135" s="298"/>
      <c r="AN135" s="298"/>
      <c r="AP135" s="298"/>
      <c r="AR135" s="298"/>
      <c r="AT135" s="298"/>
      <c r="AV135" s="298"/>
      <c r="AX135" s="298"/>
      <c r="AZ135" s="298"/>
      <c r="BB135" s="298"/>
      <c r="BD135" s="298"/>
      <c r="BF135" s="298"/>
      <c r="BH135" s="298"/>
      <c r="BJ135" s="298"/>
      <c r="BL135" s="298"/>
      <c r="BN135" s="298"/>
      <c r="BP135" s="298"/>
      <c r="BR135" s="298"/>
      <c r="BT135" s="298"/>
      <c r="BV135" s="298"/>
      <c r="BX135" s="298"/>
      <c r="BZ135" s="298"/>
      <c r="CB135" s="298"/>
      <c r="CD135" s="298"/>
      <c r="CF135" s="298"/>
      <c r="CH135" s="298"/>
      <c r="CJ135" s="298"/>
      <c r="CL135" s="298"/>
      <c r="CN135" s="298"/>
      <c r="CP135" s="298"/>
      <c r="CR135" s="298"/>
      <c r="CT135" s="298"/>
      <c r="CV135" s="298"/>
      <c r="CX135" s="298"/>
      <c r="CZ135" s="298"/>
      <c r="DB135" s="298"/>
      <c r="DD135" s="298"/>
      <c r="DF135" s="298"/>
      <c r="DH135" s="298"/>
      <c r="DJ135" s="298"/>
      <c r="DL135" s="298"/>
      <c r="DN135" s="298"/>
      <c r="DP135" s="298"/>
      <c r="DR135" s="298"/>
      <c r="DT135" s="298"/>
      <c r="DV135" s="298"/>
      <c r="DX135" s="298"/>
      <c r="DZ135" s="298"/>
      <c r="EB135" s="298"/>
      <c r="ED135" s="298"/>
      <c r="EF135" s="298"/>
      <c r="EH135" s="298"/>
      <c r="EJ135" s="298"/>
      <c r="EL135" s="298"/>
      <c r="EN135" s="298"/>
      <c r="EP135" s="298"/>
      <c r="ER135" s="298"/>
      <c r="ET135" s="298"/>
      <c r="EV135" s="298"/>
      <c r="EX135" s="298"/>
      <c r="EZ135" s="298"/>
      <c r="FB135" s="298"/>
      <c r="FD135" s="298"/>
      <c r="FF135" s="298"/>
      <c r="FH135" s="298"/>
      <c r="FJ135" s="298"/>
      <c r="FL135" s="298"/>
      <c r="FN135" s="298"/>
      <c r="FP135" s="298"/>
      <c r="FR135" s="298"/>
      <c r="FT135" s="298"/>
      <c r="FV135" s="298"/>
      <c r="FX135" s="298"/>
      <c r="FZ135" s="298"/>
      <c r="GB135" s="298"/>
      <c r="GD135" s="298"/>
      <c r="GF135" s="298"/>
      <c r="GH135" s="298"/>
      <c r="GJ135" s="298"/>
      <c r="GL135" s="298"/>
      <c r="GN135" s="298"/>
      <c r="GP135" s="298"/>
      <c r="GR135" s="298"/>
      <c r="GT135" s="298"/>
      <c r="GV135" s="298"/>
      <c r="GX135" s="298"/>
      <c r="GZ135" s="298"/>
      <c r="HB135" s="298"/>
      <c r="HD135" s="298"/>
      <c r="HF135" s="298"/>
      <c r="HH135" s="298"/>
      <c r="HJ135" s="298"/>
      <c r="HL135" s="298"/>
      <c r="HN135" s="298"/>
      <c r="HP135" s="298"/>
      <c r="HR135" s="298"/>
      <c r="HT135" s="298"/>
      <c r="HV135" s="298"/>
      <c r="HX135" s="298"/>
      <c r="HZ135" s="298"/>
      <c r="IB135" s="298"/>
      <c r="ID135" s="298"/>
      <c r="IF135" s="298"/>
      <c r="IH135" s="298"/>
      <c r="IJ135" s="298"/>
      <c r="IL135" s="298"/>
      <c r="IN135" s="260"/>
      <c r="IO135" s="260"/>
      <c r="IP135" s="260"/>
      <c r="IQ135" s="260"/>
      <c r="IR135" s="260"/>
      <c r="IS135" s="260"/>
      <c r="IT135" s="260"/>
      <c r="IU135" s="260"/>
      <c r="IV135" s="260"/>
    </row>
    <row r="136" spans="1:256" s="298" customFormat="1" ht="3" customHeight="1">
      <c r="A136" s="278"/>
      <c r="B136" s="141"/>
      <c r="C136" s="278"/>
      <c r="D136" s="140"/>
      <c r="E136" s="272"/>
      <c r="F136" s="287"/>
      <c r="G136" s="272"/>
      <c r="H136" s="135"/>
      <c r="IN136" s="260"/>
      <c r="IO136" s="260"/>
      <c r="IP136" s="260"/>
      <c r="IQ136" s="260"/>
      <c r="IR136" s="260"/>
      <c r="IS136" s="260"/>
      <c r="IT136" s="260"/>
      <c r="IU136" s="260"/>
      <c r="IV136" s="260"/>
    </row>
    <row r="137" spans="1:256" s="284" customFormat="1" ht="12.75">
      <c r="A137" s="281">
        <f>+B137*C137/100</f>
        <v>0</v>
      </c>
      <c r="B137" s="141">
        <v>1</v>
      </c>
      <c r="C137" s="282">
        <f>SUM(I137:IO137)/$F$2/B137*100</f>
        <v>0</v>
      </c>
      <c r="D137" s="143" t="s">
        <v>182</v>
      </c>
      <c r="E137" s="272"/>
      <c r="F137" s="283">
        <f>+'Quest.di gruppo omogeneo'!G150</f>
        <v>0.5</v>
      </c>
      <c r="G137" s="272"/>
      <c r="H137" s="135"/>
      <c r="J137" s="298"/>
      <c r="L137" s="298"/>
      <c r="N137" s="298"/>
      <c r="P137" s="298"/>
      <c r="R137" s="298"/>
      <c r="T137" s="298"/>
      <c r="V137" s="298"/>
      <c r="X137" s="298"/>
      <c r="Z137" s="298"/>
      <c r="AB137" s="298"/>
      <c r="AD137" s="298"/>
      <c r="AF137" s="298"/>
      <c r="AH137" s="298"/>
      <c r="AJ137" s="298"/>
      <c r="AL137" s="298"/>
      <c r="AN137" s="298"/>
      <c r="AP137" s="298"/>
      <c r="AR137" s="298"/>
      <c r="AT137" s="298"/>
      <c r="AV137" s="298"/>
      <c r="AX137" s="298"/>
      <c r="AZ137" s="298"/>
      <c r="BB137" s="298"/>
      <c r="BD137" s="298"/>
      <c r="BF137" s="298"/>
      <c r="BH137" s="298"/>
      <c r="BJ137" s="298"/>
      <c r="BL137" s="298"/>
      <c r="BN137" s="298"/>
      <c r="BP137" s="298"/>
      <c r="BR137" s="298"/>
      <c r="BT137" s="298"/>
      <c r="BV137" s="298"/>
      <c r="BX137" s="298"/>
      <c r="BZ137" s="298"/>
      <c r="CB137" s="298"/>
      <c r="CD137" s="298"/>
      <c r="CF137" s="298"/>
      <c r="CH137" s="298"/>
      <c r="CJ137" s="298"/>
      <c r="CL137" s="298"/>
      <c r="CN137" s="298"/>
      <c r="CP137" s="298"/>
      <c r="CR137" s="298"/>
      <c r="CT137" s="298"/>
      <c r="CV137" s="298"/>
      <c r="CX137" s="298"/>
      <c r="CZ137" s="298"/>
      <c r="DB137" s="298"/>
      <c r="DD137" s="298"/>
      <c r="DF137" s="298"/>
      <c r="DH137" s="298"/>
      <c r="DJ137" s="298"/>
      <c r="DL137" s="298"/>
      <c r="DN137" s="298"/>
      <c r="DP137" s="298"/>
      <c r="DR137" s="298"/>
      <c r="DT137" s="298"/>
      <c r="DV137" s="298"/>
      <c r="DX137" s="298"/>
      <c r="DZ137" s="298"/>
      <c r="EB137" s="298"/>
      <c r="ED137" s="298"/>
      <c r="EF137" s="298"/>
      <c r="EH137" s="298"/>
      <c r="EJ137" s="298"/>
      <c r="EL137" s="298"/>
      <c r="EN137" s="298"/>
      <c r="EP137" s="298"/>
      <c r="ER137" s="298"/>
      <c r="ET137" s="298"/>
      <c r="EV137" s="298"/>
      <c r="EX137" s="298"/>
      <c r="EZ137" s="298"/>
      <c r="FB137" s="298"/>
      <c r="FD137" s="298"/>
      <c r="FF137" s="298"/>
      <c r="FH137" s="298"/>
      <c r="FJ137" s="298"/>
      <c r="FL137" s="298"/>
      <c r="FN137" s="298"/>
      <c r="FP137" s="298"/>
      <c r="FR137" s="298"/>
      <c r="FT137" s="298"/>
      <c r="FV137" s="298"/>
      <c r="FX137" s="298"/>
      <c r="FZ137" s="298"/>
      <c r="GB137" s="298"/>
      <c r="GD137" s="298"/>
      <c r="GF137" s="298"/>
      <c r="GH137" s="298"/>
      <c r="GJ137" s="298"/>
      <c r="GL137" s="298"/>
      <c r="GN137" s="298"/>
      <c r="GP137" s="298"/>
      <c r="GR137" s="298"/>
      <c r="GT137" s="298"/>
      <c r="GV137" s="298"/>
      <c r="GX137" s="298"/>
      <c r="GZ137" s="298"/>
      <c r="HB137" s="298"/>
      <c r="HD137" s="298"/>
      <c r="HF137" s="298"/>
      <c r="HH137" s="298"/>
      <c r="HJ137" s="298"/>
      <c r="HL137" s="298"/>
      <c r="HN137" s="298"/>
      <c r="HP137" s="298"/>
      <c r="HR137" s="298"/>
      <c r="HT137" s="298"/>
      <c r="HV137" s="298"/>
      <c r="HX137" s="298"/>
      <c r="HZ137" s="298"/>
      <c r="IB137" s="298"/>
      <c r="ID137" s="298"/>
      <c r="IF137" s="298"/>
      <c r="IH137" s="298"/>
      <c r="IJ137" s="298"/>
      <c r="IL137" s="298"/>
      <c r="IN137" s="260"/>
      <c r="IO137" s="260"/>
      <c r="IP137" s="260"/>
      <c r="IQ137" s="260"/>
      <c r="IR137" s="260"/>
      <c r="IS137" s="260"/>
      <c r="IT137" s="260"/>
      <c r="IU137" s="260"/>
      <c r="IV137" s="260"/>
    </row>
    <row r="138" spans="1:256" s="298" customFormat="1" ht="3" customHeight="1">
      <c r="A138" s="278"/>
      <c r="B138" s="141"/>
      <c r="C138" s="278"/>
      <c r="D138" s="140"/>
      <c r="E138" s="272"/>
      <c r="F138" s="287"/>
      <c r="G138" s="272"/>
      <c r="H138" s="135"/>
      <c r="IN138" s="260"/>
      <c r="IO138" s="260"/>
      <c r="IP138" s="260"/>
      <c r="IQ138" s="260"/>
      <c r="IR138" s="260"/>
      <c r="IS138" s="260"/>
      <c r="IT138" s="260"/>
      <c r="IU138" s="260"/>
      <c r="IV138" s="260"/>
    </row>
    <row r="139" spans="1:256" s="284" customFormat="1" ht="12.75">
      <c r="A139" s="281">
        <f>+B139*C139/100</f>
        <v>0</v>
      </c>
      <c r="B139" s="141">
        <v>1</v>
      </c>
      <c r="C139" s="282">
        <f>SUM(I139:IO139)/$F$2/B139*100</f>
        <v>0</v>
      </c>
      <c r="D139" s="143" t="s">
        <v>183</v>
      </c>
      <c r="E139" s="272"/>
      <c r="F139" s="283">
        <f>+'Quest.di gruppo omogeneo'!G152</f>
        <v>0.5</v>
      </c>
      <c r="G139" s="272"/>
      <c r="H139" s="135"/>
      <c r="J139" s="298"/>
      <c r="L139" s="298"/>
      <c r="N139" s="298"/>
      <c r="P139" s="298"/>
      <c r="R139" s="298"/>
      <c r="T139" s="298"/>
      <c r="V139" s="298"/>
      <c r="X139" s="298"/>
      <c r="Z139" s="298"/>
      <c r="AB139" s="298"/>
      <c r="AD139" s="298"/>
      <c r="AF139" s="298"/>
      <c r="AH139" s="298"/>
      <c r="AJ139" s="298"/>
      <c r="AL139" s="298"/>
      <c r="AN139" s="298"/>
      <c r="AP139" s="298"/>
      <c r="AR139" s="298"/>
      <c r="AT139" s="298"/>
      <c r="AV139" s="298"/>
      <c r="AX139" s="298"/>
      <c r="AZ139" s="298"/>
      <c r="BB139" s="298"/>
      <c r="BD139" s="298"/>
      <c r="BF139" s="298"/>
      <c r="BH139" s="298"/>
      <c r="BJ139" s="298"/>
      <c r="BL139" s="298"/>
      <c r="BN139" s="298"/>
      <c r="BP139" s="298"/>
      <c r="BR139" s="298"/>
      <c r="BT139" s="298"/>
      <c r="BV139" s="298"/>
      <c r="BX139" s="298"/>
      <c r="BZ139" s="298"/>
      <c r="CB139" s="298"/>
      <c r="CD139" s="298"/>
      <c r="CF139" s="298"/>
      <c r="CH139" s="298"/>
      <c r="CJ139" s="298"/>
      <c r="CL139" s="298"/>
      <c r="CN139" s="298"/>
      <c r="CP139" s="298"/>
      <c r="CR139" s="298"/>
      <c r="CT139" s="298"/>
      <c r="CV139" s="298"/>
      <c r="CX139" s="298"/>
      <c r="CZ139" s="298"/>
      <c r="DB139" s="298"/>
      <c r="DD139" s="298"/>
      <c r="DF139" s="298"/>
      <c r="DH139" s="298"/>
      <c r="DJ139" s="298"/>
      <c r="DL139" s="298"/>
      <c r="DN139" s="298"/>
      <c r="DP139" s="298"/>
      <c r="DR139" s="298"/>
      <c r="DT139" s="298"/>
      <c r="DV139" s="298"/>
      <c r="DX139" s="298"/>
      <c r="DZ139" s="298"/>
      <c r="EB139" s="298"/>
      <c r="ED139" s="298"/>
      <c r="EF139" s="298"/>
      <c r="EH139" s="298"/>
      <c r="EJ139" s="298"/>
      <c r="EL139" s="298"/>
      <c r="EN139" s="298"/>
      <c r="EP139" s="298"/>
      <c r="ER139" s="298"/>
      <c r="ET139" s="298"/>
      <c r="EV139" s="298"/>
      <c r="EX139" s="298"/>
      <c r="EZ139" s="298"/>
      <c r="FB139" s="298"/>
      <c r="FD139" s="298"/>
      <c r="FF139" s="298"/>
      <c r="FH139" s="298"/>
      <c r="FJ139" s="298"/>
      <c r="FL139" s="298"/>
      <c r="FN139" s="298"/>
      <c r="FP139" s="298"/>
      <c r="FR139" s="298"/>
      <c r="FT139" s="298"/>
      <c r="FV139" s="298"/>
      <c r="FX139" s="298"/>
      <c r="FZ139" s="298"/>
      <c r="GB139" s="298"/>
      <c r="GD139" s="298"/>
      <c r="GF139" s="298"/>
      <c r="GH139" s="298"/>
      <c r="GJ139" s="298"/>
      <c r="GL139" s="298"/>
      <c r="GN139" s="298"/>
      <c r="GP139" s="298"/>
      <c r="GR139" s="298"/>
      <c r="GT139" s="298"/>
      <c r="GV139" s="298"/>
      <c r="GX139" s="298"/>
      <c r="GZ139" s="298"/>
      <c r="HB139" s="298"/>
      <c r="HD139" s="298"/>
      <c r="HF139" s="298"/>
      <c r="HH139" s="298"/>
      <c r="HJ139" s="298"/>
      <c r="HL139" s="298"/>
      <c r="HN139" s="298"/>
      <c r="HP139" s="298"/>
      <c r="HR139" s="298"/>
      <c r="HT139" s="298"/>
      <c r="HV139" s="298"/>
      <c r="HX139" s="298"/>
      <c r="HZ139" s="298"/>
      <c r="IB139" s="298"/>
      <c r="ID139" s="298"/>
      <c r="IF139" s="298"/>
      <c r="IH139" s="298"/>
      <c r="IJ139" s="298"/>
      <c r="IL139" s="298"/>
      <c r="IN139" s="260"/>
      <c r="IO139" s="260"/>
      <c r="IP139" s="260"/>
      <c r="IQ139" s="260"/>
      <c r="IR139" s="260"/>
      <c r="IS139" s="260"/>
      <c r="IT139" s="260"/>
      <c r="IU139" s="260"/>
      <c r="IV139" s="260"/>
    </row>
    <row r="140" spans="1:256" s="298" customFormat="1" ht="3" customHeight="1">
      <c r="A140" s="278"/>
      <c r="B140" s="141"/>
      <c r="C140" s="278"/>
      <c r="D140" s="140"/>
      <c r="E140" s="272"/>
      <c r="F140" s="287"/>
      <c r="G140" s="272"/>
      <c r="H140" s="135"/>
      <c r="IN140" s="260"/>
      <c r="IO140" s="260"/>
      <c r="IP140" s="260"/>
      <c r="IQ140" s="260"/>
      <c r="IR140" s="260"/>
      <c r="IS140" s="260"/>
      <c r="IT140" s="260"/>
      <c r="IU140" s="260"/>
      <c r="IV140" s="260"/>
    </row>
    <row r="141" spans="1:256" s="284" customFormat="1" ht="12.75">
      <c r="A141" s="281">
        <f>+B141*C141/100</f>
        <v>0</v>
      </c>
      <c r="B141" s="141">
        <v>1</v>
      </c>
      <c r="C141" s="282">
        <f>SUM(I141:IO141)/$F$2/B141*100</f>
        <v>0</v>
      </c>
      <c r="D141" s="143" t="s">
        <v>184</v>
      </c>
      <c r="E141" s="272"/>
      <c r="F141" s="283">
        <f>+'Quest.di gruppo omogeneo'!G154</f>
        <v>0.5</v>
      </c>
      <c r="G141" s="272"/>
      <c r="H141" s="135"/>
      <c r="J141" s="298"/>
      <c r="L141" s="298"/>
      <c r="N141" s="298"/>
      <c r="P141" s="298"/>
      <c r="R141" s="298"/>
      <c r="T141" s="298"/>
      <c r="V141" s="298"/>
      <c r="X141" s="298"/>
      <c r="Z141" s="298"/>
      <c r="AB141" s="298"/>
      <c r="AD141" s="298"/>
      <c r="AF141" s="298"/>
      <c r="AH141" s="298"/>
      <c r="AJ141" s="298"/>
      <c r="AL141" s="298"/>
      <c r="AN141" s="298"/>
      <c r="AP141" s="298"/>
      <c r="AR141" s="298"/>
      <c r="AT141" s="298"/>
      <c r="AV141" s="298"/>
      <c r="AX141" s="298"/>
      <c r="AZ141" s="298"/>
      <c r="BB141" s="298"/>
      <c r="BD141" s="298"/>
      <c r="BF141" s="298"/>
      <c r="BH141" s="298"/>
      <c r="BJ141" s="298"/>
      <c r="BL141" s="298"/>
      <c r="BN141" s="298"/>
      <c r="BP141" s="298"/>
      <c r="BR141" s="298"/>
      <c r="BT141" s="298"/>
      <c r="BV141" s="298"/>
      <c r="BX141" s="298"/>
      <c r="BZ141" s="298"/>
      <c r="CB141" s="298"/>
      <c r="CD141" s="298"/>
      <c r="CF141" s="298"/>
      <c r="CH141" s="298"/>
      <c r="CJ141" s="298"/>
      <c r="CL141" s="298"/>
      <c r="CN141" s="298"/>
      <c r="CP141" s="298"/>
      <c r="CR141" s="298"/>
      <c r="CT141" s="298"/>
      <c r="CV141" s="298"/>
      <c r="CX141" s="298"/>
      <c r="CZ141" s="298"/>
      <c r="DB141" s="298"/>
      <c r="DD141" s="298"/>
      <c r="DF141" s="298"/>
      <c r="DH141" s="298"/>
      <c r="DJ141" s="298"/>
      <c r="DL141" s="298"/>
      <c r="DN141" s="298"/>
      <c r="DP141" s="298"/>
      <c r="DR141" s="298"/>
      <c r="DT141" s="298"/>
      <c r="DV141" s="298"/>
      <c r="DX141" s="298"/>
      <c r="DZ141" s="298"/>
      <c r="EB141" s="298"/>
      <c r="ED141" s="298"/>
      <c r="EF141" s="298"/>
      <c r="EH141" s="298"/>
      <c r="EJ141" s="298"/>
      <c r="EL141" s="298"/>
      <c r="EN141" s="298"/>
      <c r="EP141" s="298"/>
      <c r="ER141" s="298"/>
      <c r="ET141" s="298"/>
      <c r="EV141" s="298"/>
      <c r="EX141" s="298"/>
      <c r="EZ141" s="298"/>
      <c r="FB141" s="298"/>
      <c r="FD141" s="298"/>
      <c r="FF141" s="298"/>
      <c r="FH141" s="298"/>
      <c r="FJ141" s="298"/>
      <c r="FL141" s="298"/>
      <c r="FN141" s="298"/>
      <c r="FP141" s="298"/>
      <c r="FR141" s="298"/>
      <c r="FT141" s="298"/>
      <c r="FV141" s="298"/>
      <c r="FX141" s="298"/>
      <c r="FZ141" s="298"/>
      <c r="GB141" s="298"/>
      <c r="GD141" s="298"/>
      <c r="GF141" s="298"/>
      <c r="GH141" s="298"/>
      <c r="GJ141" s="298"/>
      <c r="GL141" s="298"/>
      <c r="GN141" s="298"/>
      <c r="GP141" s="298"/>
      <c r="GR141" s="298"/>
      <c r="GT141" s="298"/>
      <c r="GV141" s="298"/>
      <c r="GX141" s="298"/>
      <c r="GZ141" s="298"/>
      <c r="HB141" s="298"/>
      <c r="HD141" s="298"/>
      <c r="HF141" s="298"/>
      <c r="HH141" s="298"/>
      <c r="HJ141" s="298"/>
      <c r="HL141" s="298"/>
      <c r="HN141" s="298"/>
      <c r="HP141" s="298"/>
      <c r="HR141" s="298"/>
      <c r="HT141" s="298"/>
      <c r="HV141" s="298"/>
      <c r="HX141" s="298"/>
      <c r="HZ141" s="298"/>
      <c r="IB141" s="298"/>
      <c r="ID141" s="298"/>
      <c r="IF141" s="298"/>
      <c r="IH141" s="298"/>
      <c r="IJ141" s="298"/>
      <c r="IL141" s="298"/>
      <c r="IN141" s="260"/>
      <c r="IO141" s="260"/>
      <c r="IP141" s="260"/>
      <c r="IQ141" s="260"/>
      <c r="IR141" s="260"/>
      <c r="IS141" s="260"/>
      <c r="IT141" s="260"/>
      <c r="IU141" s="260"/>
      <c r="IV141" s="260"/>
    </row>
    <row r="142" spans="1:256" s="298" customFormat="1" ht="3" customHeight="1">
      <c r="A142" s="278"/>
      <c r="B142" s="141"/>
      <c r="C142" s="278"/>
      <c r="D142" s="140"/>
      <c r="E142" s="272"/>
      <c r="F142" s="287"/>
      <c r="G142" s="272"/>
      <c r="H142" s="135"/>
      <c r="IN142" s="260"/>
      <c r="IO142" s="260"/>
      <c r="IP142" s="260"/>
      <c r="IQ142" s="260"/>
      <c r="IR142" s="260"/>
      <c r="IS142" s="260"/>
      <c r="IT142" s="260"/>
      <c r="IU142" s="260"/>
      <c r="IV142" s="260"/>
    </row>
    <row r="143" spans="1:256" s="284" customFormat="1" ht="12.75">
      <c r="A143" s="281">
        <f>+B143*C143/100</f>
        <v>0</v>
      </c>
      <c r="B143" s="141">
        <v>1</v>
      </c>
      <c r="C143" s="282">
        <f>SUM(I143:IO143)/$F$2/B143*100</f>
        <v>0</v>
      </c>
      <c r="D143" s="143" t="s">
        <v>185</v>
      </c>
      <c r="E143" s="272"/>
      <c r="F143" s="283">
        <f>+'Quest.di gruppo omogeneo'!G156</f>
        <v>0.5</v>
      </c>
      <c r="G143" s="272"/>
      <c r="H143" s="135"/>
      <c r="J143" s="298"/>
      <c r="L143" s="298"/>
      <c r="N143" s="298"/>
      <c r="P143" s="298"/>
      <c r="R143" s="298"/>
      <c r="T143" s="298"/>
      <c r="V143" s="298"/>
      <c r="X143" s="298"/>
      <c r="Z143" s="298"/>
      <c r="AB143" s="298"/>
      <c r="AD143" s="298"/>
      <c r="AF143" s="298"/>
      <c r="AH143" s="298"/>
      <c r="AJ143" s="298"/>
      <c r="AL143" s="298"/>
      <c r="AN143" s="298"/>
      <c r="AP143" s="298"/>
      <c r="AR143" s="298"/>
      <c r="AT143" s="298"/>
      <c r="AV143" s="298"/>
      <c r="AX143" s="298"/>
      <c r="AZ143" s="298"/>
      <c r="BB143" s="298"/>
      <c r="BD143" s="298"/>
      <c r="BF143" s="298"/>
      <c r="BH143" s="298"/>
      <c r="BJ143" s="298"/>
      <c r="BL143" s="298"/>
      <c r="BN143" s="298"/>
      <c r="BP143" s="298"/>
      <c r="BR143" s="298"/>
      <c r="BT143" s="298"/>
      <c r="BV143" s="298"/>
      <c r="BX143" s="298"/>
      <c r="BZ143" s="298"/>
      <c r="CB143" s="298"/>
      <c r="CD143" s="298"/>
      <c r="CF143" s="298"/>
      <c r="CH143" s="298"/>
      <c r="CJ143" s="298"/>
      <c r="CL143" s="298"/>
      <c r="CN143" s="298"/>
      <c r="CP143" s="298"/>
      <c r="CR143" s="298"/>
      <c r="CT143" s="298"/>
      <c r="CV143" s="298"/>
      <c r="CX143" s="298"/>
      <c r="CZ143" s="298"/>
      <c r="DB143" s="298"/>
      <c r="DD143" s="298"/>
      <c r="DF143" s="298"/>
      <c r="DH143" s="298"/>
      <c r="DJ143" s="298"/>
      <c r="DL143" s="298"/>
      <c r="DN143" s="298"/>
      <c r="DP143" s="298"/>
      <c r="DR143" s="298"/>
      <c r="DT143" s="298"/>
      <c r="DV143" s="298"/>
      <c r="DX143" s="298"/>
      <c r="DZ143" s="298"/>
      <c r="EB143" s="298"/>
      <c r="ED143" s="298"/>
      <c r="EF143" s="298"/>
      <c r="EH143" s="298"/>
      <c r="EJ143" s="298"/>
      <c r="EL143" s="298"/>
      <c r="EN143" s="298"/>
      <c r="EP143" s="298"/>
      <c r="ER143" s="298"/>
      <c r="ET143" s="298"/>
      <c r="EV143" s="298"/>
      <c r="EX143" s="298"/>
      <c r="EZ143" s="298"/>
      <c r="FB143" s="298"/>
      <c r="FD143" s="298"/>
      <c r="FF143" s="298"/>
      <c r="FH143" s="298"/>
      <c r="FJ143" s="298"/>
      <c r="FL143" s="298"/>
      <c r="FN143" s="298"/>
      <c r="FP143" s="298"/>
      <c r="FR143" s="298"/>
      <c r="FT143" s="298"/>
      <c r="FV143" s="298"/>
      <c r="FX143" s="298"/>
      <c r="FZ143" s="298"/>
      <c r="GB143" s="298"/>
      <c r="GD143" s="298"/>
      <c r="GF143" s="298"/>
      <c r="GH143" s="298"/>
      <c r="GJ143" s="298"/>
      <c r="GL143" s="298"/>
      <c r="GN143" s="298"/>
      <c r="GP143" s="298"/>
      <c r="GR143" s="298"/>
      <c r="GT143" s="298"/>
      <c r="GV143" s="298"/>
      <c r="GX143" s="298"/>
      <c r="GZ143" s="298"/>
      <c r="HB143" s="298"/>
      <c r="HD143" s="298"/>
      <c r="HF143" s="298"/>
      <c r="HH143" s="298"/>
      <c r="HJ143" s="298"/>
      <c r="HL143" s="298"/>
      <c r="HN143" s="298"/>
      <c r="HP143" s="298"/>
      <c r="HR143" s="298"/>
      <c r="HT143" s="298"/>
      <c r="HV143" s="298"/>
      <c r="HX143" s="298"/>
      <c r="HZ143" s="298"/>
      <c r="IB143" s="298"/>
      <c r="ID143" s="298"/>
      <c r="IF143" s="298"/>
      <c r="IH143" s="298"/>
      <c r="IJ143" s="298"/>
      <c r="IL143" s="298"/>
      <c r="IN143" s="260"/>
      <c r="IO143" s="260"/>
      <c r="IP143" s="260"/>
      <c r="IQ143" s="260"/>
      <c r="IR143" s="260"/>
      <c r="IS143" s="260"/>
      <c r="IT143" s="260"/>
      <c r="IU143" s="260"/>
      <c r="IV143" s="260"/>
    </row>
    <row r="144" spans="1:256" s="298" customFormat="1" ht="3" customHeight="1">
      <c r="A144" s="278"/>
      <c r="B144" s="141"/>
      <c r="C144" s="278"/>
      <c r="D144" s="140"/>
      <c r="E144" s="272"/>
      <c r="F144" s="287"/>
      <c r="G144" s="272"/>
      <c r="H144" s="135"/>
      <c r="IN144" s="260"/>
      <c r="IO144" s="260"/>
      <c r="IP144" s="260"/>
      <c r="IQ144" s="260"/>
      <c r="IR144" s="260"/>
      <c r="IS144" s="260"/>
      <c r="IT144" s="260"/>
      <c r="IU144" s="260"/>
      <c r="IV144" s="260"/>
    </row>
    <row r="145" spans="1:256" s="284" customFormat="1" ht="12.75">
      <c r="A145" s="281">
        <f>+B145*C145/100</f>
        <v>0</v>
      </c>
      <c r="B145" s="141">
        <v>1</v>
      </c>
      <c r="C145" s="282">
        <f>SUM(I145:IO145)/$F$2/B145*100</f>
        <v>0</v>
      </c>
      <c r="D145" s="143" t="s">
        <v>187</v>
      </c>
      <c r="E145" s="272"/>
      <c r="F145" s="283">
        <f>+'Quest.di gruppo omogeneo'!G158</f>
        <v>0.5</v>
      </c>
      <c r="G145" s="272"/>
      <c r="H145" s="135"/>
      <c r="J145" s="298"/>
      <c r="L145" s="298"/>
      <c r="N145" s="298"/>
      <c r="P145" s="298"/>
      <c r="R145" s="298"/>
      <c r="T145" s="298"/>
      <c r="V145" s="298"/>
      <c r="X145" s="298"/>
      <c r="Z145" s="298"/>
      <c r="AB145" s="298"/>
      <c r="AD145" s="298"/>
      <c r="AF145" s="298"/>
      <c r="AH145" s="298"/>
      <c r="AJ145" s="298"/>
      <c r="AL145" s="298"/>
      <c r="AN145" s="298"/>
      <c r="AP145" s="298"/>
      <c r="AR145" s="298"/>
      <c r="AT145" s="298"/>
      <c r="AV145" s="298"/>
      <c r="AX145" s="298"/>
      <c r="AZ145" s="298"/>
      <c r="BB145" s="298"/>
      <c r="BD145" s="298"/>
      <c r="BF145" s="298"/>
      <c r="BH145" s="298"/>
      <c r="BJ145" s="298"/>
      <c r="BL145" s="298"/>
      <c r="BN145" s="298"/>
      <c r="BP145" s="298"/>
      <c r="BR145" s="298"/>
      <c r="BT145" s="298"/>
      <c r="BV145" s="298"/>
      <c r="BX145" s="298"/>
      <c r="BZ145" s="298"/>
      <c r="CB145" s="298"/>
      <c r="CD145" s="298"/>
      <c r="CF145" s="298"/>
      <c r="CH145" s="298"/>
      <c r="CJ145" s="298"/>
      <c r="CL145" s="298"/>
      <c r="CN145" s="298"/>
      <c r="CP145" s="298"/>
      <c r="CR145" s="298"/>
      <c r="CT145" s="298"/>
      <c r="CV145" s="298"/>
      <c r="CX145" s="298"/>
      <c r="CZ145" s="298"/>
      <c r="DB145" s="298"/>
      <c r="DD145" s="298"/>
      <c r="DF145" s="298"/>
      <c r="DH145" s="298"/>
      <c r="DJ145" s="298"/>
      <c r="DL145" s="298"/>
      <c r="DN145" s="298"/>
      <c r="DP145" s="298"/>
      <c r="DR145" s="298"/>
      <c r="DT145" s="298"/>
      <c r="DV145" s="298"/>
      <c r="DX145" s="298"/>
      <c r="DZ145" s="298"/>
      <c r="EB145" s="298"/>
      <c r="ED145" s="298"/>
      <c r="EF145" s="298"/>
      <c r="EH145" s="298"/>
      <c r="EJ145" s="298"/>
      <c r="EL145" s="298"/>
      <c r="EN145" s="298"/>
      <c r="EP145" s="298"/>
      <c r="ER145" s="298"/>
      <c r="ET145" s="298"/>
      <c r="EV145" s="298"/>
      <c r="EX145" s="298"/>
      <c r="EZ145" s="298"/>
      <c r="FB145" s="298"/>
      <c r="FD145" s="298"/>
      <c r="FF145" s="298"/>
      <c r="FH145" s="298"/>
      <c r="FJ145" s="298"/>
      <c r="FL145" s="298"/>
      <c r="FN145" s="298"/>
      <c r="FP145" s="298"/>
      <c r="FR145" s="298"/>
      <c r="FT145" s="298"/>
      <c r="FV145" s="298"/>
      <c r="FX145" s="298"/>
      <c r="FZ145" s="298"/>
      <c r="GB145" s="298"/>
      <c r="GD145" s="298"/>
      <c r="GF145" s="298"/>
      <c r="GH145" s="298"/>
      <c r="GJ145" s="298"/>
      <c r="GL145" s="298"/>
      <c r="GN145" s="298"/>
      <c r="GP145" s="298"/>
      <c r="GR145" s="298"/>
      <c r="GT145" s="298"/>
      <c r="GV145" s="298"/>
      <c r="GX145" s="298"/>
      <c r="GZ145" s="298"/>
      <c r="HB145" s="298"/>
      <c r="HD145" s="298"/>
      <c r="HF145" s="298"/>
      <c r="HH145" s="298"/>
      <c r="HJ145" s="298"/>
      <c r="HL145" s="298"/>
      <c r="HN145" s="298"/>
      <c r="HP145" s="298"/>
      <c r="HR145" s="298"/>
      <c r="HT145" s="298"/>
      <c r="HV145" s="298"/>
      <c r="HX145" s="298"/>
      <c r="HZ145" s="298"/>
      <c r="IB145" s="298"/>
      <c r="ID145" s="298"/>
      <c r="IF145" s="298"/>
      <c r="IH145" s="298"/>
      <c r="IJ145" s="298"/>
      <c r="IL145" s="298"/>
      <c r="IN145" s="260"/>
      <c r="IO145" s="260"/>
      <c r="IP145" s="260"/>
      <c r="IQ145" s="260"/>
      <c r="IR145" s="260"/>
      <c r="IS145" s="260"/>
      <c r="IT145" s="260"/>
      <c r="IU145" s="260"/>
      <c r="IV145" s="260"/>
    </row>
    <row r="146" spans="1:256" s="298" customFormat="1" ht="3" customHeight="1">
      <c r="A146" s="278"/>
      <c r="B146" s="141"/>
      <c r="C146" s="278"/>
      <c r="D146" s="140"/>
      <c r="E146" s="272"/>
      <c r="F146" s="287"/>
      <c r="G146" s="272"/>
      <c r="H146" s="135"/>
      <c r="IN146" s="260"/>
      <c r="IO146" s="260"/>
      <c r="IP146" s="260"/>
      <c r="IQ146" s="260"/>
      <c r="IR146" s="260"/>
      <c r="IS146" s="260"/>
      <c r="IT146" s="260"/>
      <c r="IU146" s="260"/>
      <c r="IV146" s="260"/>
    </row>
    <row r="147" spans="1:256" s="284" customFormat="1" ht="12.75">
      <c r="A147" s="281">
        <f>+B147*C147/100</f>
        <v>0</v>
      </c>
      <c r="B147" s="141">
        <v>1</v>
      </c>
      <c r="C147" s="282">
        <f>SUM(I147:IO147)/$F$2/B147*100</f>
        <v>0</v>
      </c>
      <c r="D147" s="143" t="s">
        <v>189</v>
      </c>
      <c r="E147" s="272"/>
      <c r="F147" s="283">
        <f>+'Quest.di gruppo omogeneo'!G160</f>
        <v>0.5</v>
      </c>
      <c r="G147" s="272"/>
      <c r="H147" s="135"/>
      <c r="J147" s="298"/>
      <c r="L147" s="298"/>
      <c r="N147" s="298"/>
      <c r="P147" s="298"/>
      <c r="R147" s="298"/>
      <c r="T147" s="298"/>
      <c r="V147" s="298"/>
      <c r="X147" s="298"/>
      <c r="Z147" s="298"/>
      <c r="AB147" s="298"/>
      <c r="AD147" s="298"/>
      <c r="AF147" s="298"/>
      <c r="AH147" s="298"/>
      <c r="AJ147" s="298"/>
      <c r="AL147" s="298"/>
      <c r="AN147" s="298"/>
      <c r="AP147" s="298"/>
      <c r="AR147" s="298"/>
      <c r="AT147" s="298"/>
      <c r="AV147" s="298"/>
      <c r="AX147" s="298"/>
      <c r="AZ147" s="298"/>
      <c r="BB147" s="298"/>
      <c r="BD147" s="298"/>
      <c r="BF147" s="298"/>
      <c r="BH147" s="298"/>
      <c r="BJ147" s="298"/>
      <c r="BL147" s="298"/>
      <c r="BN147" s="298"/>
      <c r="BP147" s="298"/>
      <c r="BR147" s="298"/>
      <c r="BT147" s="298"/>
      <c r="BV147" s="298"/>
      <c r="BX147" s="298"/>
      <c r="BZ147" s="298"/>
      <c r="CB147" s="298"/>
      <c r="CD147" s="298"/>
      <c r="CF147" s="298"/>
      <c r="CH147" s="298"/>
      <c r="CJ147" s="298"/>
      <c r="CL147" s="298"/>
      <c r="CN147" s="298"/>
      <c r="CP147" s="298"/>
      <c r="CR147" s="298"/>
      <c r="CT147" s="298"/>
      <c r="CV147" s="298"/>
      <c r="CX147" s="298"/>
      <c r="CZ147" s="298"/>
      <c r="DB147" s="298"/>
      <c r="DD147" s="298"/>
      <c r="DF147" s="298"/>
      <c r="DH147" s="298"/>
      <c r="DJ147" s="298"/>
      <c r="DL147" s="298"/>
      <c r="DN147" s="298"/>
      <c r="DP147" s="298"/>
      <c r="DR147" s="298"/>
      <c r="DT147" s="298"/>
      <c r="DV147" s="298"/>
      <c r="DX147" s="298"/>
      <c r="DZ147" s="298"/>
      <c r="EB147" s="298"/>
      <c r="ED147" s="298"/>
      <c r="EF147" s="298"/>
      <c r="EH147" s="298"/>
      <c r="EJ147" s="298"/>
      <c r="EL147" s="298"/>
      <c r="EN147" s="298"/>
      <c r="EP147" s="298"/>
      <c r="ER147" s="298"/>
      <c r="ET147" s="298"/>
      <c r="EV147" s="298"/>
      <c r="EX147" s="298"/>
      <c r="EZ147" s="298"/>
      <c r="FB147" s="298"/>
      <c r="FD147" s="298"/>
      <c r="FF147" s="298"/>
      <c r="FH147" s="298"/>
      <c r="FJ147" s="298"/>
      <c r="FL147" s="298"/>
      <c r="FN147" s="298"/>
      <c r="FP147" s="298"/>
      <c r="FR147" s="298"/>
      <c r="FT147" s="298"/>
      <c r="FV147" s="298"/>
      <c r="FX147" s="298"/>
      <c r="FZ147" s="298"/>
      <c r="GB147" s="298"/>
      <c r="GD147" s="298"/>
      <c r="GF147" s="298"/>
      <c r="GH147" s="298"/>
      <c r="GJ147" s="298"/>
      <c r="GL147" s="298"/>
      <c r="GN147" s="298"/>
      <c r="GP147" s="298"/>
      <c r="GR147" s="298"/>
      <c r="GT147" s="298"/>
      <c r="GV147" s="298"/>
      <c r="GX147" s="298"/>
      <c r="GZ147" s="298"/>
      <c r="HB147" s="298"/>
      <c r="HD147" s="298"/>
      <c r="HF147" s="298"/>
      <c r="HH147" s="298"/>
      <c r="HJ147" s="298"/>
      <c r="HL147" s="298"/>
      <c r="HN147" s="298"/>
      <c r="HP147" s="298"/>
      <c r="HR147" s="298"/>
      <c r="HT147" s="298"/>
      <c r="HV147" s="298"/>
      <c r="HX147" s="298"/>
      <c r="HZ147" s="298"/>
      <c r="IB147" s="298"/>
      <c r="ID147" s="298"/>
      <c r="IF147" s="298"/>
      <c r="IH147" s="298"/>
      <c r="IJ147" s="298"/>
      <c r="IL147" s="298"/>
      <c r="IN147" s="260"/>
      <c r="IO147" s="260"/>
      <c r="IP147" s="260"/>
      <c r="IQ147" s="260"/>
      <c r="IR147" s="260"/>
      <c r="IS147" s="260"/>
      <c r="IT147" s="260"/>
      <c r="IU147" s="260"/>
      <c r="IV147" s="260"/>
    </row>
    <row r="148" spans="1:256" s="298" customFormat="1" ht="3" customHeight="1">
      <c r="A148" s="278"/>
      <c r="B148" s="141"/>
      <c r="C148" s="278"/>
      <c r="D148" s="140"/>
      <c r="E148" s="272"/>
      <c r="F148" s="287"/>
      <c r="G148" s="272"/>
      <c r="H148" s="135"/>
      <c r="IN148" s="260"/>
      <c r="IO148" s="260"/>
      <c r="IP148" s="260"/>
      <c r="IQ148" s="260"/>
      <c r="IR148" s="260"/>
      <c r="IS148" s="260"/>
      <c r="IT148" s="260"/>
      <c r="IU148" s="260"/>
      <c r="IV148" s="260"/>
    </row>
    <row r="149" spans="1:256" s="284" customFormat="1" ht="12.75">
      <c r="A149" s="281">
        <f>+B149*C149/100</f>
        <v>0</v>
      </c>
      <c r="B149" s="141">
        <v>1</v>
      </c>
      <c r="C149" s="282">
        <f>SUM(I149:IO149)/$F$2/B149*100</f>
        <v>0</v>
      </c>
      <c r="D149" s="143" t="s">
        <v>191</v>
      </c>
      <c r="E149" s="272"/>
      <c r="F149" s="283">
        <f>+'Quest.di gruppo omogeneo'!G162</f>
        <v>0.5</v>
      </c>
      <c r="G149" s="272"/>
      <c r="H149" s="135"/>
      <c r="J149" s="298"/>
      <c r="L149" s="298"/>
      <c r="N149" s="298"/>
      <c r="P149" s="298"/>
      <c r="R149" s="298"/>
      <c r="T149" s="298"/>
      <c r="V149" s="298"/>
      <c r="X149" s="298"/>
      <c r="Z149" s="298"/>
      <c r="AB149" s="298"/>
      <c r="AD149" s="298"/>
      <c r="AF149" s="298"/>
      <c r="AH149" s="298"/>
      <c r="AJ149" s="298"/>
      <c r="AL149" s="298"/>
      <c r="AN149" s="298"/>
      <c r="AP149" s="298"/>
      <c r="AR149" s="298"/>
      <c r="AT149" s="298"/>
      <c r="AV149" s="298"/>
      <c r="AX149" s="298"/>
      <c r="AZ149" s="298"/>
      <c r="BB149" s="298"/>
      <c r="BD149" s="298"/>
      <c r="BF149" s="298"/>
      <c r="BH149" s="298"/>
      <c r="BJ149" s="298"/>
      <c r="BL149" s="298"/>
      <c r="BN149" s="298"/>
      <c r="BP149" s="298"/>
      <c r="BR149" s="298"/>
      <c r="BT149" s="298"/>
      <c r="BV149" s="298"/>
      <c r="BX149" s="298"/>
      <c r="BZ149" s="298"/>
      <c r="CB149" s="298"/>
      <c r="CD149" s="298"/>
      <c r="CF149" s="298"/>
      <c r="CH149" s="298"/>
      <c r="CJ149" s="298"/>
      <c r="CL149" s="298"/>
      <c r="CN149" s="298"/>
      <c r="CP149" s="298"/>
      <c r="CR149" s="298"/>
      <c r="CT149" s="298"/>
      <c r="CV149" s="298"/>
      <c r="CX149" s="298"/>
      <c r="CZ149" s="298"/>
      <c r="DB149" s="298"/>
      <c r="DD149" s="298"/>
      <c r="DF149" s="298"/>
      <c r="DH149" s="298"/>
      <c r="DJ149" s="298"/>
      <c r="DL149" s="298"/>
      <c r="DN149" s="298"/>
      <c r="DP149" s="298"/>
      <c r="DR149" s="298"/>
      <c r="DT149" s="298"/>
      <c r="DV149" s="298"/>
      <c r="DX149" s="298"/>
      <c r="DZ149" s="298"/>
      <c r="EB149" s="298"/>
      <c r="ED149" s="298"/>
      <c r="EF149" s="298"/>
      <c r="EH149" s="298"/>
      <c r="EJ149" s="298"/>
      <c r="EL149" s="298"/>
      <c r="EN149" s="298"/>
      <c r="EP149" s="298"/>
      <c r="ER149" s="298"/>
      <c r="ET149" s="298"/>
      <c r="EV149" s="298"/>
      <c r="EX149" s="298"/>
      <c r="EZ149" s="298"/>
      <c r="FB149" s="298"/>
      <c r="FD149" s="298"/>
      <c r="FF149" s="298"/>
      <c r="FH149" s="298"/>
      <c r="FJ149" s="298"/>
      <c r="FL149" s="298"/>
      <c r="FN149" s="298"/>
      <c r="FP149" s="298"/>
      <c r="FR149" s="298"/>
      <c r="FT149" s="298"/>
      <c r="FV149" s="298"/>
      <c r="FX149" s="298"/>
      <c r="FZ149" s="298"/>
      <c r="GB149" s="298"/>
      <c r="GD149" s="298"/>
      <c r="GF149" s="298"/>
      <c r="GH149" s="298"/>
      <c r="GJ149" s="298"/>
      <c r="GL149" s="298"/>
      <c r="GN149" s="298"/>
      <c r="GP149" s="298"/>
      <c r="GR149" s="298"/>
      <c r="GT149" s="298"/>
      <c r="GV149" s="298"/>
      <c r="GX149" s="298"/>
      <c r="GZ149" s="298"/>
      <c r="HB149" s="298"/>
      <c r="HD149" s="298"/>
      <c r="HF149" s="298"/>
      <c r="HH149" s="298"/>
      <c r="HJ149" s="298"/>
      <c r="HL149" s="298"/>
      <c r="HN149" s="298"/>
      <c r="HP149" s="298"/>
      <c r="HR149" s="298"/>
      <c r="HT149" s="298"/>
      <c r="HV149" s="298"/>
      <c r="HX149" s="298"/>
      <c r="HZ149" s="298"/>
      <c r="IB149" s="298"/>
      <c r="ID149" s="298"/>
      <c r="IF149" s="298"/>
      <c r="IH149" s="298"/>
      <c r="IJ149" s="298"/>
      <c r="IL149" s="298"/>
      <c r="IN149" s="260"/>
      <c r="IO149" s="260"/>
      <c r="IP149" s="260"/>
      <c r="IQ149" s="260"/>
      <c r="IR149" s="260"/>
      <c r="IS149" s="260"/>
      <c r="IT149" s="260"/>
      <c r="IU149" s="260"/>
      <c r="IV149" s="260"/>
    </row>
    <row r="150" spans="1:256" s="298" customFormat="1" ht="3" customHeight="1">
      <c r="A150" s="278"/>
      <c r="B150" s="141"/>
      <c r="C150" s="278"/>
      <c r="D150" s="140"/>
      <c r="E150" s="272"/>
      <c r="F150" s="287"/>
      <c r="G150" s="272"/>
      <c r="H150" s="135"/>
      <c r="IN150" s="260"/>
      <c r="IO150" s="260"/>
      <c r="IP150" s="260"/>
      <c r="IQ150" s="260"/>
      <c r="IR150" s="260"/>
      <c r="IS150" s="260"/>
      <c r="IT150" s="260"/>
      <c r="IU150" s="260"/>
      <c r="IV150" s="260"/>
    </row>
    <row r="151" spans="1:256" s="284" customFormat="1" ht="12.75">
      <c r="A151" s="281">
        <f>+B151*C151/100</f>
        <v>0</v>
      </c>
      <c r="B151" s="141">
        <v>1</v>
      </c>
      <c r="C151" s="282">
        <f>SUM(I151:IO151)/$F$2/B151*100</f>
        <v>0</v>
      </c>
      <c r="D151" s="143" t="s">
        <v>193</v>
      </c>
      <c r="E151" s="272"/>
      <c r="F151" s="283">
        <f>+'Quest.di gruppo omogeneo'!G164</f>
        <v>0.5</v>
      </c>
      <c r="G151" s="272"/>
      <c r="H151" s="135"/>
      <c r="J151" s="298"/>
      <c r="L151" s="298"/>
      <c r="N151" s="298"/>
      <c r="P151" s="298"/>
      <c r="R151" s="298"/>
      <c r="T151" s="298"/>
      <c r="V151" s="298"/>
      <c r="X151" s="298"/>
      <c r="Z151" s="298"/>
      <c r="AB151" s="298"/>
      <c r="AD151" s="298"/>
      <c r="AF151" s="298"/>
      <c r="AH151" s="298"/>
      <c r="AJ151" s="298"/>
      <c r="AL151" s="298"/>
      <c r="AN151" s="298"/>
      <c r="AP151" s="298"/>
      <c r="AR151" s="298"/>
      <c r="AT151" s="298"/>
      <c r="AV151" s="298"/>
      <c r="AX151" s="298"/>
      <c r="AZ151" s="298"/>
      <c r="BB151" s="298"/>
      <c r="BD151" s="298"/>
      <c r="BF151" s="298"/>
      <c r="BH151" s="298"/>
      <c r="BJ151" s="298"/>
      <c r="BL151" s="298"/>
      <c r="BN151" s="298"/>
      <c r="BP151" s="298"/>
      <c r="BR151" s="298"/>
      <c r="BT151" s="298"/>
      <c r="BV151" s="298"/>
      <c r="BX151" s="298"/>
      <c r="BZ151" s="298"/>
      <c r="CB151" s="298"/>
      <c r="CD151" s="298"/>
      <c r="CF151" s="298"/>
      <c r="CH151" s="298"/>
      <c r="CJ151" s="298"/>
      <c r="CL151" s="298"/>
      <c r="CN151" s="298"/>
      <c r="CP151" s="298"/>
      <c r="CR151" s="298"/>
      <c r="CT151" s="298"/>
      <c r="CV151" s="298"/>
      <c r="CX151" s="298"/>
      <c r="CZ151" s="298"/>
      <c r="DB151" s="298"/>
      <c r="DD151" s="298"/>
      <c r="DF151" s="298"/>
      <c r="DH151" s="298"/>
      <c r="DJ151" s="298"/>
      <c r="DL151" s="298"/>
      <c r="DN151" s="298"/>
      <c r="DP151" s="298"/>
      <c r="DR151" s="298"/>
      <c r="DT151" s="298"/>
      <c r="DV151" s="298"/>
      <c r="DX151" s="298"/>
      <c r="DZ151" s="298"/>
      <c r="EB151" s="298"/>
      <c r="ED151" s="298"/>
      <c r="EF151" s="298"/>
      <c r="EH151" s="298"/>
      <c r="EJ151" s="298"/>
      <c r="EL151" s="298"/>
      <c r="EN151" s="298"/>
      <c r="EP151" s="298"/>
      <c r="ER151" s="298"/>
      <c r="ET151" s="298"/>
      <c r="EV151" s="298"/>
      <c r="EX151" s="298"/>
      <c r="EZ151" s="298"/>
      <c r="FB151" s="298"/>
      <c r="FD151" s="298"/>
      <c r="FF151" s="298"/>
      <c r="FH151" s="298"/>
      <c r="FJ151" s="298"/>
      <c r="FL151" s="298"/>
      <c r="FN151" s="298"/>
      <c r="FP151" s="298"/>
      <c r="FR151" s="298"/>
      <c r="FT151" s="298"/>
      <c r="FV151" s="298"/>
      <c r="FX151" s="298"/>
      <c r="FZ151" s="298"/>
      <c r="GB151" s="298"/>
      <c r="GD151" s="298"/>
      <c r="GF151" s="298"/>
      <c r="GH151" s="298"/>
      <c r="GJ151" s="298"/>
      <c r="GL151" s="298"/>
      <c r="GN151" s="298"/>
      <c r="GP151" s="298"/>
      <c r="GR151" s="298"/>
      <c r="GT151" s="298"/>
      <c r="GV151" s="298"/>
      <c r="GX151" s="298"/>
      <c r="GZ151" s="298"/>
      <c r="HB151" s="298"/>
      <c r="HD151" s="298"/>
      <c r="HF151" s="298"/>
      <c r="HH151" s="298"/>
      <c r="HJ151" s="298"/>
      <c r="HL151" s="298"/>
      <c r="HN151" s="298"/>
      <c r="HP151" s="298"/>
      <c r="HR151" s="298"/>
      <c r="HT151" s="298"/>
      <c r="HV151" s="298"/>
      <c r="HX151" s="298"/>
      <c r="HZ151" s="298"/>
      <c r="IB151" s="298"/>
      <c r="ID151" s="298"/>
      <c r="IF151" s="298"/>
      <c r="IH151" s="298"/>
      <c r="IJ151" s="298"/>
      <c r="IL151" s="298"/>
      <c r="IN151" s="260"/>
      <c r="IO151" s="260"/>
      <c r="IP151" s="260"/>
      <c r="IQ151" s="260"/>
      <c r="IR151" s="260"/>
      <c r="IS151" s="260"/>
      <c r="IT151" s="260"/>
      <c r="IU151" s="260"/>
      <c r="IV151" s="260"/>
    </row>
    <row r="152" spans="1:256" s="298" customFormat="1" ht="3" customHeight="1">
      <c r="A152" s="278"/>
      <c r="B152" s="141"/>
      <c r="C152" s="278"/>
      <c r="D152" s="140"/>
      <c r="E152" s="272"/>
      <c r="F152" s="287"/>
      <c r="G152" s="272"/>
      <c r="H152" s="135"/>
      <c r="IN152" s="260"/>
      <c r="IO152" s="260"/>
      <c r="IP152" s="260"/>
      <c r="IQ152" s="260"/>
      <c r="IR152" s="260"/>
      <c r="IS152" s="260"/>
      <c r="IT152" s="260"/>
      <c r="IU152" s="260"/>
      <c r="IV152" s="260"/>
    </row>
    <row r="153" spans="1:256" s="284" customFormat="1" ht="12.75">
      <c r="A153" s="281">
        <f>+B153*C153/100</f>
        <v>0</v>
      </c>
      <c r="B153" s="141">
        <v>1</v>
      </c>
      <c r="C153" s="282">
        <f>SUM(I153:IO153)/$F$2/B153*100</f>
        <v>0</v>
      </c>
      <c r="D153" s="143" t="s">
        <v>195</v>
      </c>
      <c r="E153" s="272"/>
      <c r="F153" s="283">
        <f>+'Quest.di gruppo omogeneo'!G166</f>
        <v>0.5</v>
      </c>
      <c r="G153" s="272"/>
      <c r="H153" s="135"/>
      <c r="J153" s="298"/>
      <c r="L153" s="298"/>
      <c r="N153" s="298"/>
      <c r="P153" s="298"/>
      <c r="R153" s="298"/>
      <c r="T153" s="298"/>
      <c r="V153" s="298"/>
      <c r="X153" s="298"/>
      <c r="Z153" s="298"/>
      <c r="AB153" s="298"/>
      <c r="AD153" s="298"/>
      <c r="AF153" s="298"/>
      <c r="AH153" s="298"/>
      <c r="AJ153" s="298"/>
      <c r="AL153" s="298"/>
      <c r="AN153" s="298"/>
      <c r="AP153" s="298"/>
      <c r="AR153" s="298"/>
      <c r="AT153" s="298"/>
      <c r="AV153" s="298"/>
      <c r="AX153" s="298"/>
      <c r="AZ153" s="298"/>
      <c r="BB153" s="298"/>
      <c r="BD153" s="298"/>
      <c r="BF153" s="298"/>
      <c r="BH153" s="298"/>
      <c r="BJ153" s="298"/>
      <c r="BL153" s="298"/>
      <c r="BN153" s="298"/>
      <c r="BP153" s="298"/>
      <c r="BR153" s="298"/>
      <c r="BT153" s="298"/>
      <c r="BV153" s="298"/>
      <c r="BX153" s="298"/>
      <c r="BZ153" s="298"/>
      <c r="CB153" s="298"/>
      <c r="CD153" s="298"/>
      <c r="CF153" s="298"/>
      <c r="CH153" s="298"/>
      <c r="CJ153" s="298"/>
      <c r="CL153" s="298"/>
      <c r="CN153" s="298"/>
      <c r="CP153" s="298"/>
      <c r="CR153" s="298"/>
      <c r="CT153" s="298"/>
      <c r="CV153" s="298"/>
      <c r="CX153" s="298"/>
      <c r="CZ153" s="298"/>
      <c r="DB153" s="298"/>
      <c r="DD153" s="298"/>
      <c r="DF153" s="298"/>
      <c r="DH153" s="298"/>
      <c r="DJ153" s="298"/>
      <c r="DL153" s="298"/>
      <c r="DN153" s="298"/>
      <c r="DP153" s="298"/>
      <c r="DR153" s="298"/>
      <c r="DT153" s="298"/>
      <c r="DV153" s="298"/>
      <c r="DX153" s="298"/>
      <c r="DZ153" s="298"/>
      <c r="EB153" s="298"/>
      <c r="ED153" s="298"/>
      <c r="EF153" s="298"/>
      <c r="EH153" s="298"/>
      <c r="EJ153" s="298"/>
      <c r="EL153" s="298"/>
      <c r="EN153" s="298"/>
      <c r="EP153" s="298"/>
      <c r="ER153" s="298"/>
      <c r="ET153" s="298"/>
      <c r="EV153" s="298"/>
      <c r="EX153" s="298"/>
      <c r="EZ153" s="298"/>
      <c r="FB153" s="298"/>
      <c r="FD153" s="298"/>
      <c r="FF153" s="298"/>
      <c r="FH153" s="298"/>
      <c r="FJ153" s="298"/>
      <c r="FL153" s="298"/>
      <c r="FN153" s="298"/>
      <c r="FP153" s="298"/>
      <c r="FR153" s="298"/>
      <c r="FT153" s="298"/>
      <c r="FV153" s="298"/>
      <c r="FX153" s="298"/>
      <c r="FZ153" s="298"/>
      <c r="GB153" s="298"/>
      <c r="GD153" s="298"/>
      <c r="GF153" s="298"/>
      <c r="GH153" s="298"/>
      <c r="GJ153" s="298"/>
      <c r="GL153" s="298"/>
      <c r="GN153" s="298"/>
      <c r="GP153" s="298"/>
      <c r="GR153" s="298"/>
      <c r="GT153" s="298"/>
      <c r="GV153" s="298"/>
      <c r="GX153" s="298"/>
      <c r="GZ153" s="298"/>
      <c r="HB153" s="298"/>
      <c r="HD153" s="298"/>
      <c r="HF153" s="298"/>
      <c r="HH153" s="298"/>
      <c r="HJ153" s="298"/>
      <c r="HL153" s="298"/>
      <c r="HN153" s="298"/>
      <c r="HP153" s="298"/>
      <c r="HR153" s="298"/>
      <c r="HT153" s="298"/>
      <c r="HV153" s="298"/>
      <c r="HX153" s="298"/>
      <c r="HZ153" s="298"/>
      <c r="IB153" s="298"/>
      <c r="ID153" s="298"/>
      <c r="IF153" s="298"/>
      <c r="IH153" s="298"/>
      <c r="IJ153" s="298"/>
      <c r="IL153" s="298"/>
      <c r="IN153" s="260"/>
      <c r="IO153" s="260"/>
      <c r="IP153" s="260"/>
      <c r="IQ153" s="260"/>
      <c r="IR153" s="260"/>
      <c r="IS153" s="260"/>
      <c r="IT153" s="260"/>
      <c r="IU153" s="260"/>
      <c r="IV153" s="260"/>
    </row>
    <row r="154" spans="1:256" s="298" customFormat="1" ht="3" customHeight="1">
      <c r="A154" s="278"/>
      <c r="B154" s="141"/>
      <c r="C154" s="278"/>
      <c r="D154" s="140"/>
      <c r="E154" s="272"/>
      <c r="F154" s="287"/>
      <c r="G154" s="272"/>
      <c r="H154" s="135"/>
      <c r="IN154" s="260"/>
      <c r="IO154" s="260"/>
      <c r="IP154" s="260"/>
      <c r="IQ154" s="260"/>
      <c r="IR154" s="260"/>
      <c r="IS154" s="260"/>
      <c r="IT154" s="260"/>
      <c r="IU154" s="260"/>
      <c r="IV154" s="260"/>
    </row>
    <row r="155" spans="1:256" s="298" customFormat="1" ht="12.75">
      <c r="A155" s="299">
        <f>SUM(A157:A182)</f>
        <v>0</v>
      </c>
      <c r="B155" s="299">
        <f>SUM(B157:B182)</f>
      </c>
      <c r="C155" s="300">
        <f>+A155/B155*100</f>
        <v>0</v>
      </c>
      <c r="D155" s="148" t="s">
        <v>197</v>
      </c>
      <c r="E155" s="272"/>
      <c r="F155" s="287"/>
      <c r="G155" s="272"/>
      <c r="H155" s="135"/>
      <c r="IN155" s="260"/>
      <c r="IO155" s="260"/>
      <c r="IP155" s="260"/>
      <c r="IQ155" s="260"/>
      <c r="IR155" s="260"/>
      <c r="IS155" s="260"/>
      <c r="IT155" s="260"/>
      <c r="IU155" s="260"/>
      <c r="IV155" s="260"/>
    </row>
    <row r="156" spans="1:256" s="298" customFormat="1" ht="3" customHeight="1">
      <c r="A156" s="278"/>
      <c r="B156" s="141"/>
      <c r="C156" s="278"/>
      <c r="D156" s="140"/>
      <c r="E156" s="272"/>
      <c r="F156" s="287"/>
      <c r="G156" s="272"/>
      <c r="H156" s="135"/>
      <c r="IN156" s="260"/>
      <c r="IO156" s="260"/>
      <c r="IP156" s="260"/>
      <c r="IQ156" s="260"/>
      <c r="IR156" s="260"/>
      <c r="IS156" s="260"/>
      <c r="IT156" s="260"/>
      <c r="IU156" s="260"/>
      <c r="IV156" s="260"/>
    </row>
    <row r="157" spans="1:256" s="284" customFormat="1" ht="12.75">
      <c r="A157" s="281">
        <f>+B157*C157/100</f>
        <v>0</v>
      </c>
      <c r="B157" s="141">
        <v>0.5</v>
      </c>
      <c r="C157" s="282">
        <f>SUM(I157:IO157)/$F$2/B157*100</f>
        <v>0</v>
      </c>
      <c r="D157" s="149" t="s">
        <v>198</v>
      </c>
      <c r="E157" s="272"/>
      <c r="F157" s="283">
        <f>+'Quest.di gruppo omogeneo'!G170</f>
        <v>0.25</v>
      </c>
      <c r="G157" s="272"/>
      <c r="H157" s="135"/>
      <c r="J157" s="298"/>
      <c r="L157" s="298"/>
      <c r="N157" s="298"/>
      <c r="P157" s="298"/>
      <c r="R157" s="298"/>
      <c r="T157" s="298"/>
      <c r="V157" s="298"/>
      <c r="X157" s="298"/>
      <c r="Z157" s="298"/>
      <c r="AB157" s="298"/>
      <c r="AD157" s="298"/>
      <c r="AF157" s="298"/>
      <c r="AH157" s="298"/>
      <c r="AJ157" s="298"/>
      <c r="AL157" s="298"/>
      <c r="AN157" s="298"/>
      <c r="AP157" s="298"/>
      <c r="AR157" s="298"/>
      <c r="AT157" s="298"/>
      <c r="AV157" s="298"/>
      <c r="AX157" s="298"/>
      <c r="AZ157" s="298"/>
      <c r="BB157" s="298"/>
      <c r="BD157" s="298"/>
      <c r="BF157" s="298"/>
      <c r="BH157" s="298"/>
      <c r="BJ157" s="298"/>
      <c r="BL157" s="298"/>
      <c r="BN157" s="298"/>
      <c r="BP157" s="298"/>
      <c r="BR157" s="298"/>
      <c r="BT157" s="298"/>
      <c r="BV157" s="298"/>
      <c r="BX157" s="298"/>
      <c r="BZ157" s="298"/>
      <c r="CB157" s="298"/>
      <c r="CD157" s="298"/>
      <c r="CF157" s="298"/>
      <c r="CH157" s="298"/>
      <c r="CJ157" s="298"/>
      <c r="CL157" s="298"/>
      <c r="CN157" s="298"/>
      <c r="CP157" s="298"/>
      <c r="CR157" s="298"/>
      <c r="CT157" s="298"/>
      <c r="CV157" s="298"/>
      <c r="CX157" s="298"/>
      <c r="CZ157" s="298"/>
      <c r="DB157" s="298"/>
      <c r="DD157" s="298"/>
      <c r="DF157" s="298"/>
      <c r="DH157" s="298"/>
      <c r="DJ157" s="298"/>
      <c r="DL157" s="298"/>
      <c r="DN157" s="298"/>
      <c r="DP157" s="298"/>
      <c r="DR157" s="298"/>
      <c r="DT157" s="298"/>
      <c r="DV157" s="298"/>
      <c r="DX157" s="298"/>
      <c r="DZ157" s="298"/>
      <c r="EB157" s="298"/>
      <c r="ED157" s="298"/>
      <c r="EF157" s="298"/>
      <c r="EH157" s="298"/>
      <c r="EJ157" s="298"/>
      <c r="EL157" s="298"/>
      <c r="EN157" s="298"/>
      <c r="EP157" s="298"/>
      <c r="ER157" s="298"/>
      <c r="ET157" s="298"/>
      <c r="EV157" s="298"/>
      <c r="EX157" s="298"/>
      <c r="EZ157" s="298"/>
      <c r="FB157" s="298"/>
      <c r="FD157" s="298"/>
      <c r="FF157" s="298"/>
      <c r="FH157" s="298"/>
      <c r="FJ157" s="298"/>
      <c r="FL157" s="298"/>
      <c r="FN157" s="298"/>
      <c r="FP157" s="298"/>
      <c r="FR157" s="298"/>
      <c r="FT157" s="298"/>
      <c r="FV157" s="298"/>
      <c r="FX157" s="298"/>
      <c r="FZ157" s="298"/>
      <c r="GB157" s="298"/>
      <c r="GD157" s="298"/>
      <c r="GF157" s="298"/>
      <c r="GH157" s="298"/>
      <c r="GJ157" s="298"/>
      <c r="GL157" s="298"/>
      <c r="GN157" s="298"/>
      <c r="GP157" s="298"/>
      <c r="GR157" s="298"/>
      <c r="GT157" s="298"/>
      <c r="GV157" s="298"/>
      <c r="GX157" s="298"/>
      <c r="GZ157" s="298"/>
      <c r="HB157" s="298"/>
      <c r="HD157" s="298"/>
      <c r="HF157" s="298"/>
      <c r="HH157" s="298"/>
      <c r="HJ157" s="298"/>
      <c r="HL157" s="298"/>
      <c r="HN157" s="298"/>
      <c r="HP157" s="298"/>
      <c r="HR157" s="298"/>
      <c r="HT157" s="298"/>
      <c r="HV157" s="298"/>
      <c r="HX157" s="298"/>
      <c r="HZ157" s="298"/>
      <c r="IB157" s="298"/>
      <c r="ID157" s="298"/>
      <c r="IF157" s="298"/>
      <c r="IH157" s="298"/>
      <c r="IJ157" s="298"/>
      <c r="IL157" s="298"/>
      <c r="IN157" s="260"/>
      <c r="IO157" s="260"/>
      <c r="IP157" s="260"/>
      <c r="IQ157" s="260"/>
      <c r="IR157" s="260"/>
      <c r="IS157" s="260"/>
      <c r="IT157" s="260"/>
      <c r="IU157" s="260"/>
      <c r="IV157" s="260"/>
    </row>
    <row r="158" spans="1:256" s="298" customFormat="1" ht="3" customHeight="1">
      <c r="A158" s="278"/>
      <c r="B158" s="141"/>
      <c r="C158" s="278"/>
      <c r="D158" s="140"/>
      <c r="E158" s="272"/>
      <c r="F158" s="287"/>
      <c r="G158" s="272"/>
      <c r="H158" s="135"/>
      <c r="IN158" s="260"/>
      <c r="IO158" s="260"/>
      <c r="IP158" s="260"/>
      <c r="IQ158" s="260"/>
      <c r="IR158" s="260"/>
      <c r="IS158" s="260"/>
      <c r="IT158" s="260"/>
      <c r="IU158" s="260"/>
      <c r="IV158" s="260"/>
    </row>
    <row r="159" spans="1:256" s="284" customFormat="1" ht="12.75">
      <c r="A159" s="281">
        <f>+B159*C159/100</f>
        <v>0</v>
      </c>
      <c r="B159" s="141">
        <v>0.5</v>
      </c>
      <c r="C159" s="282">
        <f>SUM(I159:IO159)/$F$2/B159*100</f>
        <v>0</v>
      </c>
      <c r="D159" s="149" t="s">
        <v>199</v>
      </c>
      <c r="E159" s="272"/>
      <c r="F159" s="283">
        <f>+'Quest.di gruppo omogeneo'!G172</f>
        <v>0.25</v>
      </c>
      <c r="G159" s="272"/>
      <c r="H159" s="135"/>
      <c r="J159" s="298"/>
      <c r="L159" s="298"/>
      <c r="N159" s="298"/>
      <c r="P159" s="298"/>
      <c r="R159" s="298"/>
      <c r="T159" s="298"/>
      <c r="V159" s="298"/>
      <c r="X159" s="298"/>
      <c r="Z159" s="298"/>
      <c r="AB159" s="298"/>
      <c r="AD159" s="298"/>
      <c r="AF159" s="298"/>
      <c r="AH159" s="298"/>
      <c r="AJ159" s="298"/>
      <c r="AL159" s="298"/>
      <c r="AN159" s="298"/>
      <c r="AP159" s="298"/>
      <c r="AR159" s="298"/>
      <c r="AT159" s="298"/>
      <c r="AV159" s="298"/>
      <c r="AX159" s="298"/>
      <c r="AZ159" s="298"/>
      <c r="BB159" s="298"/>
      <c r="BD159" s="298"/>
      <c r="BF159" s="298"/>
      <c r="BH159" s="298"/>
      <c r="BJ159" s="298"/>
      <c r="BL159" s="298"/>
      <c r="BN159" s="298"/>
      <c r="BP159" s="298"/>
      <c r="BR159" s="298"/>
      <c r="BT159" s="298"/>
      <c r="BV159" s="298"/>
      <c r="BX159" s="298"/>
      <c r="BZ159" s="298"/>
      <c r="CB159" s="298"/>
      <c r="CD159" s="298"/>
      <c r="CF159" s="298"/>
      <c r="CH159" s="298"/>
      <c r="CJ159" s="298"/>
      <c r="CL159" s="298"/>
      <c r="CN159" s="298"/>
      <c r="CP159" s="298"/>
      <c r="CR159" s="298"/>
      <c r="CT159" s="298"/>
      <c r="CV159" s="298"/>
      <c r="CX159" s="298"/>
      <c r="CZ159" s="298"/>
      <c r="DB159" s="298"/>
      <c r="DD159" s="298"/>
      <c r="DF159" s="298"/>
      <c r="DH159" s="298"/>
      <c r="DJ159" s="298"/>
      <c r="DL159" s="298"/>
      <c r="DN159" s="298"/>
      <c r="DP159" s="298"/>
      <c r="DR159" s="298"/>
      <c r="DT159" s="298"/>
      <c r="DV159" s="298"/>
      <c r="DX159" s="298"/>
      <c r="DZ159" s="298"/>
      <c r="EB159" s="298"/>
      <c r="ED159" s="298"/>
      <c r="EF159" s="298"/>
      <c r="EH159" s="298"/>
      <c r="EJ159" s="298"/>
      <c r="EL159" s="298"/>
      <c r="EN159" s="298"/>
      <c r="EP159" s="298"/>
      <c r="ER159" s="298"/>
      <c r="ET159" s="298"/>
      <c r="EV159" s="298"/>
      <c r="EX159" s="298"/>
      <c r="EZ159" s="298"/>
      <c r="FB159" s="298"/>
      <c r="FD159" s="298"/>
      <c r="FF159" s="298"/>
      <c r="FH159" s="298"/>
      <c r="FJ159" s="298"/>
      <c r="FL159" s="298"/>
      <c r="FN159" s="298"/>
      <c r="FP159" s="298"/>
      <c r="FR159" s="298"/>
      <c r="FT159" s="298"/>
      <c r="FV159" s="298"/>
      <c r="FX159" s="298"/>
      <c r="FZ159" s="298"/>
      <c r="GB159" s="298"/>
      <c r="GD159" s="298"/>
      <c r="GF159" s="298"/>
      <c r="GH159" s="298"/>
      <c r="GJ159" s="298"/>
      <c r="GL159" s="298"/>
      <c r="GN159" s="298"/>
      <c r="GP159" s="298"/>
      <c r="GR159" s="298"/>
      <c r="GT159" s="298"/>
      <c r="GV159" s="298"/>
      <c r="GX159" s="298"/>
      <c r="GZ159" s="298"/>
      <c r="HB159" s="298"/>
      <c r="HD159" s="298"/>
      <c r="HF159" s="298"/>
      <c r="HH159" s="298"/>
      <c r="HJ159" s="298"/>
      <c r="HL159" s="298"/>
      <c r="HN159" s="298"/>
      <c r="HP159" s="298"/>
      <c r="HR159" s="298"/>
      <c r="HT159" s="298"/>
      <c r="HV159" s="298"/>
      <c r="HX159" s="298"/>
      <c r="HZ159" s="298"/>
      <c r="IB159" s="298"/>
      <c r="ID159" s="298"/>
      <c r="IF159" s="298"/>
      <c r="IH159" s="298"/>
      <c r="IJ159" s="298"/>
      <c r="IL159" s="298"/>
      <c r="IN159" s="260"/>
      <c r="IO159" s="260"/>
      <c r="IP159" s="260"/>
      <c r="IQ159" s="260"/>
      <c r="IR159" s="260"/>
      <c r="IS159" s="260"/>
      <c r="IT159" s="260"/>
      <c r="IU159" s="260"/>
      <c r="IV159" s="260"/>
    </row>
    <row r="160" spans="1:256" s="298" customFormat="1" ht="3" customHeight="1">
      <c r="A160" s="278"/>
      <c r="B160" s="141"/>
      <c r="C160" s="278"/>
      <c r="D160" s="140"/>
      <c r="E160" s="272"/>
      <c r="F160" s="287"/>
      <c r="G160" s="272"/>
      <c r="H160" s="135"/>
      <c r="IN160" s="260"/>
      <c r="IO160" s="260"/>
      <c r="IP160" s="260"/>
      <c r="IQ160" s="260"/>
      <c r="IR160" s="260"/>
      <c r="IS160" s="260"/>
      <c r="IT160" s="260"/>
      <c r="IU160" s="260"/>
      <c r="IV160" s="260"/>
    </row>
    <row r="161" spans="1:256" s="284" customFormat="1" ht="12.75">
      <c r="A161" s="281">
        <f>+B161*C161/100</f>
        <v>0</v>
      </c>
      <c r="B161" s="141">
        <v>1</v>
      </c>
      <c r="C161" s="282">
        <f>SUM(I161:IO161)/$F$2/B161*100</f>
        <v>0</v>
      </c>
      <c r="D161" s="150" t="s">
        <v>200</v>
      </c>
      <c r="E161" s="272"/>
      <c r="F161" s="283">
        <f>+'Quest.di gruppo omogeneo'!G174</f>
        <v>0.5</v>
      </c>
      <c r="G161" s="272"/>
      <c r="H161" s="135"/>
      <c r="J161" s="298"/>
      <c r="L161" s="298"/>
      <c r="N161" s="298"/>
      <c r="P161" s="298"/>
      <c r="R161" s="298"/>
      <c r="T161" s="298"/>
      <c r="V161" s="298"/>
      <c r="X161" s="298"/>
      <c r="Z161" s="298"/>
      <c r="AB161" s="298"/>
      <c r="AD161" s="298"/>
      <c r="AF161" s="298"/>
      <c r="AH161" s="298"/>
      <c r="AJ161" s="298"/>
      <c r="AL161" s="298"/>
      <c r="AN161" s="298"/>
      <c r="AP161" s="298"/>
      <c r="AR161" s="298"/>
      <c r="AT161" s="298"/>
      <c r="AV161" s="298"/>
      <c r="AX161" s="298"/>
      <c r="AZ161" s="298"/>
      <c r="BB161" s="298"/>
      <c r="BD161" s="298"/>
      <c r="BF161" s="298"/>
      <c r="BH161" s="298"/>
      <c r="BJ161" s="298"/>
      <c r="BL161" s="298"/>
      <c r="BN161" s="298"/>
      <c r="BP161" s="298"/>
      <c r="BR161" s="298"/>
      <c r="BT161" s="298"/>
      <c r="BV161" s="298"/>
      <c r="BX161" s="298"/>
      <c r="BZ161" s="298"/>
      <c r="CB161" s="298"/>
      <c r="CD161" s="298"/>
      <c r="CF161" s="298"/>
      <c r="CH161" s="298"/>
      <c r="CJ161" s="298"/>
      <c r="CL161" s="298"/>
      <c r="CN161" s="298"/>
      <c r="CP161" s="298"/>
      <c r="CR161" s="298"/>
      <c r="CT161" s="298"/>
      <c r="CV161" s="298"/>
      <c r="CX161" s="298"/>
      <c r="CZ161" s="298"/>
      <c r="DB161" s="298"/>
      <c r="DD161" s="298"/>
      <c r="DF161" s="298"/>
      <c r="DH161" s="298"/>
      <c r="DJ161" s="298"/>
      <c r="DL161" s="298"/>
      <c r="DN161" s="298"/>
      <c r="DP161" s="298"/>
      <c r="DR161" s="298"/>
      <c r="DT161" s="298"/>
      <c r="DV161" s="298"/>
      <c r="DX161" s="298"/>
      <c r="DZ161" s="298"/>
      <c r="EB161" s="298"/>
      <c r="ED161" s="298"/>
      <c r="EF161" s="298"/>
      <c r="EH161" s="298"/>
      <c r="EJ161" s="298"/>
      <c r="EL161" s="298"/>
      <c r="EN161" s="298"/>
      <c r="EP161" s="298"/>
      <c r="ER161" s="298"/>
      <c r="ET161" s="298"/>
      <c r="EV161" s="298"/>
      <c r="EX161" s="298"/>
      <c r="EZ161" s="298"/>
      <c r="FB161" s="298"/>
      <c r="FD161" s="298"/>
      <c r="FF161" s="298"/>
      <c r="FH161" s="298"/>
      <c r="FJ161" s="298"/>
      <c r="FL161" s="298"/>
      <c r="FN161" s="298"/>
      <c r="FP161" s="298"/>
      <c r="FR161" s="298"/>
      <c r="FT161" s="298"/>
      <c r="FV161" s="298"/>
      <c r="FX161" s="298"/>
      <c r="FZ161" s="298"/>
      <c r="GB161" s="298"/>
      <c r="GD161" s="298"/>
      <c r="GF161" s="298"/>
      <c r="GH161" s="298"/>
      <c r="GJ161" s="298"/>
      <c r="GL161" s="298"/>
      <c r="GN161" s="298"/>
      <c r="GP161" s="298"/>
      <c r="GR161" s="298"/>
      <c r="GT161" s="298"/>
      <c r="GV161" s="298"/>
      <c r="GX161" s="298"/>
      <c r="GZ161" s="298"/>
      <c r="HB161" s="298"/>
      <c r="HD161" s="298"/>
      <c r="HF161" s="298"/>
      <c r="HH161" s="298"/>
      <c r="HJ161" s="298"/>
      <c r="HL161" s="298"/>
      <c r="HN161" s="298"/>
      <c r="HP161" s="298"/>
      <c r="HR161" s="298"/>
      <c r="HT161" s="298"/>
      <c r="HV161" s="298"/>
      <c r="HX161" s="298"/>
      <c r="HZ161" s="298"/>
      <c r="IB161" s="298"/>
      <c r="ID161" s="298"/>
      <c r="IF161" s="298"/>
      <c r="IH161" s="298"/>
      <c r="IJ161" s="298"/>
      <c r="IL161" s="298"/>
      <c r="IN161" s="260"/>
      <c r="IO161" s="260"/>
      <c r="IP161" s="260"/>
      <c r="IQ161" s="260"/>
      <c r="IR161" s="260"/>
      <c r="IS161" s="260"/>
      <c r="IT161" s="260"/>
      <c r="IU161" s="260"/>
      <c r="IV161" s="260"/>
    </row>
    <row r="162" spans="1:256" s="298" customFormat="1" ht="3" customHeight="1">
      <c r="A162" s="278"/>
      <c r="B162" s="141"/>
      <c r="C162" s="278"/>
      <c r="D162" s="140"/>
      <c r="E162" s="272"/>
      <c r="F162" s="287"/>
      <c r="G162" s="272"/>
      <c r="H162" s="135"/>
      <c r="IN162" s="260"/>
      <c r="IO162" s="260"/>
      <c r="IP162" s="260"/>
      <c r="IQ162" s="260"/>
      <c r="IR162" s="260"/>
      <c r="IS162" s="260"/>
      <c r="IT162" s="260"/>
      <c r="IU162" s="260"/>
      <c r="IV162" s="260"/>
    </row>
    <row r="163" spans="1:256" s="284" customFormat="1" ht="12.75">
      <c r="A163" s="281">
        <f>+B163*C163/100</f>
        <v>0</v>
      </c>
      <c r="B163" s="141">
        <v>1</v>
      </c>
      <c r="C163" s="282">
        <f>SUM(I163:IO163)/$F$2/B163*100</f>
        <v>0</v>
      </c>
      <c r="D163" s="150" t="s">
        <v>201</v>
      </c>
      <c r="E163" s="272"/>
      <c r="F163" s="283">
        <f>+'Quest.di gruppo omogeneo'!G176</f>
        <v>0.5</v>
      </c>
      <c r="G163" s="272"/>
      <c r="H163" s="135"/>
      <c r="J163" s="298"/>
      <c r="L163" s="298"/>
      <c r="N163" s="298"/>
      <c r="P163" s="298"/>
      <c r="R163" s="298"/>
      <c r="T163" s="298"/>
      <c r="V163" s="298"/>
      <c r="X163" s="298"/>
      <c r="Z163" s="298"/>
      <c r="AB163" s="298"/>
      <c r="AD163" s="298"/>
      <c r="AF163" s="298"/>
      <c r="AH163" s="298"/>
      <c r="AJ163" s="298"/>
      <c r="AL163" s="298"/>
      <c r="AN163" s="298"/>
      <c r="AP163" s="298"/>
      <c r="AR163" s="298"/>
      <c r="AT163" s="298"/>
      <c r="AV163" s="298"/>
      <c r="AX163" s="298"/>
      <c r="AZ163" s="298"/>
      <c r="BB163" s="298"/>
      <c r="BD163" s="298"/>
      <c r="BF163" s="298"/>
      <c r="BH163" s="298"/>
      <c r="BJ163" s="298"/>
      <c r="BL163" s="298"/>
      <c r="BN163" s="298"/>
      <c r="BP163" s="298"/>
      <c r="BR163" s="298"/>
      <c r="BT163" s="298"/>
      <c r="BV163" s="298"/>
      <c r="BX163" s="298"/>
      <c r="BZ163" s="298"/>
      <c r="CB163" s="298"/>
      <c r="CD163" s="298"/>
      <c r="CF163" s="298"/>
      <c r="CH163" s="298"/>
      <c r="CJ163" s="298"/>
      <c r="CL163" s="298"/>
      <c r="CN163" s="298"/>
      <c r="CP163" s="298"/>
      <c r="CR163" s="298"/>
      <c r="CT163" s="298"/>
      <c r="CV163" s="298"/>
      <c r="CX163" s="298"/>
      <c r="CZ163" s="298"/>
      <c r="DB163" s="298"/>
      <c r="DD163" s="298"/>
      <c r="DF163" s="298"/>
      <c r="DH163" s="298"/>
      <c r="DJ163" s="298"/>
      <c r="DL163" s="298"/>
      <c r="DN163" s="298"/>
      <c r="DP163" s="298"/>
      <c r="DR163" s="298"/>
      <c r="DT163" s="298"/>
      <c r="DV163" s="298"/>
      <c r="DX163" s="298"/>
      <c r="DZ163" s="298"/>
      <c r="EB163" s="298"/>
      <c r="ED163" s="298"/>
      <c r="EF163" s="298"/>
      <c r="EH163" s="298"/>
      <c r="EJ163" s="298"/>
      <c r="EL163" s="298"/>
      <c r="EN163" s="298"/>
      <c r="EP163" s="298"/>
      <c r="ER163" s="298"/>
      <c r="ET163" s="298"/>
      <c r="EV163" s="298"/>
      <c r="EX163" s="298"/>
      <c r="EZ163" s="298"/>
      <c r="FB163" s="298"/>
      <c r="FD163" s="298"/>
      <c r="FF163" s="298"/>
      <c r="FH163" s="298"/>
      <c r="FJ163" s="298"/>
      <c r="FL163" s="298"/>
      <c r="FN163" s="298"/>
      <c r="FP163" s="298"/>
      <c r="FR163" s="298"/>
      <c r="FT163" s="298"/>
      <c r="FV163" s="298"/>
      <c r="FX163" s="298"/>
      <c r="FZ163" s="298"/>
      <c r="GB163" s="298"/>
      <c r="GD163" s="298"/>
      <c r="GF163" s="298"/>
      <c r="GH163" s="298"/>
      <c r="GJ163" s="298"/>
      <c r="GL163" s="298"/>
      <c r="GN163" s="298"/>
      <c r="GP163" s="298"/>
      <c r="GR163" s="298"/>
      <c r="GT163" s="298"/>
      <c r="GV163" s="298"/>
      <c r="GX163" s="298"/>
      <c r="GZ163" s="298"/>
      <c r="HB163" s="298"/>
      <c r="HD163" s="298"/>
      <c r="HF163" s="298"/>
      <c r="HH163" s="298"/>
      <c r="HJ163" s="298"/>
      <c r="HL163" s="298"/>
      <c r="HN163" s="298"/>
      <c r="HP163" s="298"/>
      <c r="HR163" s="298"/>
      <c r="HT163" s="298"/>
      <c r="HV163" s="298"/>
      <c r="HX163" s="298"/>
      <c r="HZ163" s="298"/>
      <c r="IB163" s="298"/>
      <c r="ID163" s="298"/>
      <c r="IF163" s="298"/>
      <c r="IH163" s="298"/>
      <c r="IJ163" s="298"/>
      <c r="IL163" s="298"/>
      <c r="IN163" s="260"/>
      <c r="IO163" s="260"/>
      <c r="IP163" s="260"/>
      <c r="IQ163" s="260"/>
      <c r="IR163" s="260"/>
      <c r="IS163" s="260"/>
      <c r="IT163" s="260"/>
      <c r="IU163" s="260"/>
      <c r="IV163" s="260"/>
    </row>
    <row r="164" spans="1:256" s="298" customFormat="1" ht="3" customHeight="1">
      <c r="A164" s="278"/>
      <c r="B164" s="141"/>
      <c r="C164" s="278"/>
      <c r="D164" s="140"/>
      <c r="E164" s="272"/>
      <c r="F164" s="287"/>
      <c r="G164" s="272"/>
      <c r="H164" s="135"/>
      <c r="IN164" s="260"/>
      <c r="IO164" s="260"/>
      <c r="IP164" s="260"/>
      <c r="IQ164" s="260"/>
      <c r="IR164" s="260"/>
      <c r="IS164" s="260"/>
      <c r="IT164" s="260"/>
      <c r="IU164" s="260"/>
      <c r="IV164" s="260"/>
    </row>
    <row r="165" spans="1:256" s="298" customFormat="1" ht="12.75">
      <c r="A165" s="278"/>
      <c r="B165" s="151"/>
      <c r="C165" s="278"/>
      <c r="D165" s="150" t="s">
        <v>202</v>
      </c>
      <c r="E165" s="272"/>
      <c r="F165" s="287"/>
      <c r="G165" s="272"/>
      <c r="H165" s="135"/>
      <c r="IN165" s="260"/>
      <c r="IO165" s="260"/>
      <c r="IP165" s="260"/>
      <c r="IQ165" s="260"/>
      <c r="IR165" s="260"/>
      <c r="IS165" s="260"/>
      <c r="IT165" s="260"/>
      <c r="IU165" s="260"/>
      <c r="IV165" s="260"/>
    </row>
    <row r="166" spans="1:256" s="284" customFormat="1" ht="12.75">
      <c r="A166" s="281">
        <f>+B166*C166/100</f>
        <v>0</v>
      </c>
      <c r="B166" s="141">
        <v>1</v>
      </c>
      <c r="C166" s="282">
        <f>SUM(I166:IO166)/$F$2/B166*100</f>
        <v>0</v>
      </c>
      <c r="D166" s="150" t="s">
        <v>203</v>
      </c>
      <c r="E166" s="272"/>
      <c r="F166" s="283">
        <f>+'Quest.di gruppo omogeneo'!G179</f>
        <v>0.5</v>
      </c>
      <c r="G166" s="272"/>
      <c r="H166" s="135"/>
      <c r="J166" s="298"/>
      <c r="L166" s="298"/>
      <c r="N166" s="298"/>
      <c r="P166" s="298"/>
      <c r="R166" s="298"/>
      <c r="T166" s="298"/>
      <c r="V166" s="298"/>
      <c r="X166" s="298"/>
      <c r="Z166" s="298"/>
      <c r="AB166" s="298"/>
      <c r="AD166" s="298"/>
      <c r="AF166" s="298"/>
      <c r="AH166" s="298"/>
      <c r="AJ166" s="298"/>
      <c r="AL166" s="298"/>
      <c r="AN166" s="298"/>
      <c r="AP166" s="298"/>
      <c r="AR166" s="298"/>
      <c r="AT166" s="298"/>
      <c r="AV166" s="298"/>
      <c r="AX166" s="298"/>
      <c r="AZ166" s="298"/>
      <c r="BB166" s="298"/>
      <c r="BD166" s="298"/>
      <c r="BF166" s="298"/>
      <c r="BH166" s="298"/>
      <c r="BJ166" s="298"/>
      <c r="BL166" s="298"/>
      <c r="BN166" s="298"/>
      <c r="BP166" s="298"/>
      <c r="BR166" s="298"/>
      <c r="BT166" s="298"/>
      <c r="BV166" s="298"/>
      <c r="BX166" s="298"/>
      <c r="BZ166" s="298"/>
      <c r="CB166" s="298"/>
      <c r="CD166" s="298"/>
      <c r="CF166" s="298"/>
      <c r="CH166" s="298"/>
      <c r="CJ166" s="298"/>
      <c r="CL166" s="298"/>
      <c r="CN166" s="298"/>
      <c r="CP166" s="298"/>
      <c r="CR166" s="298"/>
      <c r="CT166" s="298"/>
      <c r="CV166" s="298"/>
      <c r="CX166" s="298"/>
      <c r="CZ166" s="298"/>
      <c r="DB166" s="298"/>
      <c r="DD166" s="298"/>
      <c r="DF166" s="298"/>
      <c r="DH166" s="298"/>
      <c r="DJ166" s="298"/>
      <c r="DL166" s="298"/>
      <c r="DN166" s="298"/>
      <c r="DP166" s="298"/>
      <c r="DR166" s="298"/>
      <c r="DT166" s="298"/>
      <c r="DV166" s="298"/>
      <c r="DX166" s="298"/>
      <c r="DZ166" s="298"/>
      <c r="EB166" s="298"/>
      <c r="ED166" s="298"/>
      <c r="EF166" s="298"/>
      <c r="EH166" s="298"/>
      <c r="EJ166" s="298"/>
      <c r="EL166" s="298"/>
      <c r="EN166" s="298"/>
      <c r="EP166" s="298"/>
      <c r="ER166" s="298"/>
      <c r="ET166" s="298"/>
      <c r="EV166" s="298"/>
      <c r="EX166" s="298"/>
      <c r="EZ166" s="298"/>
      <c r="FB166" s="298"/>
      <c r="FD166" s="298"/>
      <c r="FF166" s="298"/>
      <c r="FH166" s="298"/>
      <c r="FJ166" s="298"/>
      <c r="FL166" s="298"/>
      <c r="FN166" s="298"/>
      <c r="FP166" s="298"/>
      <c r="FR166" s="298"/>
      <c r="FT166" s="298"/>
      <c r="FV166" s="298"/>
      <c r="FX166" s="298"/>
      <c r="FZ166" s="298"/>
      <c r="GB166" s="298"/>
      <c r="GD166" s="298"/>
      <c r="GF166" s="298"/>
      <c r="GH166" s="298"/>
      <c r="GJ166" s="298"/>
      <c r="GL166" s="298"/>
      <c r="GN166" s="298"/>
      <c r="GP166" s="298"/>
      <c r="GR166" s="298"/>
      <c r="GT166" s="298"/>
      <c r="GV166" s="298"/>
      <c r="GX166" s="298"/>
      <c r="GZ166" s="298"/>
      <c r="HB166" s="298"/>
      <c r="HD166" s="298"/>
      <c r="HF166" s="298"/>
      <c r="HH166" s="298"/>
      <c r="HJ166" s="298"/>
      <c r="HL166" s="298"/>
      <c r="HN166" s="298"/>
      <c r="HP166" s="298"/>
      <c r="HR166" s="298"/>
      <c r="HT166" s="298"/>
      <c r="HV166" s="298"/>
      <c r="HX166" s="298"/>
      <c r="HZ166" s="298"/>
      <c r="IB166" s="298"/>
      <c r="ID166" s="298"/>
      <c r="IF166" s="298"/>
      <c r="IH166" s="298"/>
      <c r="IJ166" s="298"/>
      <c r="IL166" s="298"/>
      <c r="IN166" s="260"/>
      <c r="IO166" s="260"/>
      <c r="IP166" s="260"/>
      <c r="IQ166" s="260"/>
      <c r="IR166" s="260"/>
      <c r="IS166" s="260"/>
      <c r="IT166" s="260"/>
      <c r="IU166" s="260"/>
      <c r="IV166" s="260"/>
    </row>
    <row r="167" spans="1:256" s="298" customFormat="1" ht="3" customHeight="1">
      <c r="A167" s="278"/>
      <c r="B167" s="141"/>
      <c r="C167" s="278"/>
      <c r="D167" s="140"/>
      <c r="E167" s="272"/>
      <c r="F167" s="287"/>
      <c r="G167" s="272"/>
      <c r="H167" s="135"/>
      <c r="IN167" s="260"/>
      <c r="IO167" s="260"/>
      <c r="IP167" s="260"/>
      <c r="IQ167" s="260"/>
      <c r="IR167" s="260"/>
      <c r="IS167" s="260"/>
      <c r="IT167" s="260"/>
      <c r="IU167" s="260"/>
      <c r="IV167" s="260"/>
    </row>
    <row r="168" spans="1:256" s="284" customFormat="1" ht="12.75">
      <c r="A168" s="281">
        <f>+B168*C168/100</f>
        <v>0</v>
      </c>
      <c r="B168" s="141">
        <v>1</v>
      </c>
      <c r="C168" s="282">
        <f>SUM(I168:IO168)/$F$2/B168*100</f>
        <v>0</v>
      </c>
      <c r="D168" s="152" t="s">
        <v>204</v>
      </c>
      <c r="E168" s="272"/>
      <c r="F168" s="283">
        <f>+'Quest.di gruppo omogeneo'!G181</f>
        <v>0.5</v>
      </c>
      <c r="G168" s="272"/>
      <c r="H168" s="135"/>
      <c r="J168" s="298"/>
      <c r="L168" s="298"/>
      <c r="N168" s="298"/>
      <c r="P168" s="298"/>
      <c r="R168" s="298"/>
      <c r="T168" s="298"/>
      <c r="V168" s="298"/>
      <c r="X168" s="298"/>
      <c r="Z168" s="298"/>
      <c r="AB168" s="298"/>
      <c r="AD168" s="298"/>
      <c r="AF168" s="298"/>
      <c r="AH168" s="298"/>
      <c r="AJ168" s="298"/>
      <c r="AL168" s="298"/>
      <c r="AN168" s="298"/>
      <c r="AP168" s="298"/>
      <c r="AR168" s="298"/>
      <c r="AT168" s="298"/>
      <c r="AV168" s="298"/>
      <c r="AX168" s="298"/>
      <c r="AZ168" s="298"/>
      <c r="BB168" s="298"/>
      <c r="BD168" s="298"/>
      <c r="BF168" s="298"/>
      <c r="BH168" s="298"/>
      <c r="BJ168" s="298"/>
      <c r="BL168" s="298"/>
      <c r="BN168" s="298"/>
      <c r="BP168" s="298"/>
      <c r="BR168" s="298"/>
      <c r="BT168" s="298"/>
      <c r="BV168" s="298"/>
      <c r="BX168" s="298"/>
      <c r="BZ168" s="298"/>
      <c r="CB168" s="298"/>
      <c r="CD168" s="298"/>
      <c r="CF168" s="298"/>
      <c r="CH168" s="298"/>
      <c r="CJ168" s="298"/>
      <c r="CL168" s="298"/>
      <c r="CN168" s="298"/>
      <c r="CP168" s="298"/>
      <c r="CR168" s="298"/>
      <c r="CT168" s="298"/>
      <c r="CV168" s="298"/>
      <c r="CX168" s="298"/>
      <c r="CZ168" s="298"/>
      <c r="DB168" s="298"/>
      <c r="DD168" s="298"/>
      <c r="DF168" s="298"/>
      <c r="DH168" s="298"/>
      <c r="DJ168" s="298"/>
      <c r="DL168" s="298"/>
      <c r="DN168" s="298"/>
      <c r="DP168" s="298"/>
      <c r="DR168" s="298"/>
      <c r="DT168" s="298"/>
      <c r="DV168" s="298"/>
      <c r="DX168" s="298"/>
      <c r="DZ168" s="298"/>
      <c r="EB168" s="298"/>
      <c r="ED168" s="298"/>
      <c r="EF168" s="298"/>
      <c r="EH168" s="298"/>
      <c r="EJ168" s="298"/>
      <c r="EL168" s="298"/>
      <c r="EN168" s="298"/>
      <c r="EP168" s="298"/>
      <c r="ER168" s="298"/>
      <c r="ET168" s="298"/>
      <c r="EV168" s="298"/>
      <c r="EX168" s="298"/>
      <c r="EZ168" s="298"/>
      <c r="FB168" s="298"/>
      <c r="FD168" s="298"/>
      <c r="FF168" s="298"/>
      <c r="FH168" s="298"/>
      <c r="FJ168" s="298"/>
      <c r="FL168" s="298"/>
      <c r="FN168" s="298"/>
      <c r="FP168" s="298"/>
      <c r="FR168" s="298"/>
      <c r="FT168" s="298"/>
      <c r="FV168" s="298"/>
      <c r="FX168" s="298"/>
      <c r="FZ168" s="298"/>
      <c r="GB168" s="298"/>
      <c r="GD168" s="298"/>
      <c r="GF168" s="298"/>
      <c r="GH168" s="298"/>
      <c r="GJ168" s="298"/>
      <c r="GL168" s="298"/>
      <c r="GN168" s="298"/>
      <c r="GP168" s="298"/>
      <c r="GR168" s="298"/>
      <c r="GT168" s="298"/>
      <c r="GV168" s="298"/>
      <c r="GX168" s="298"/>
      <c r="GZ168" s="298"/>
      <c r="HB168" s="298"/>
      <c r="HD168" s="298"/>
      <c r="HF168" s="298"/>
      <c r="HH168" s="298"/>
      <c r="HJ168" s="298"/>
      <c r="HL168" s="298"/>
      <c r="HN168" s="298"/>
      <c r="HP168" s="298"/>
      <c r="HR168" s="298"/>
      <c r="HT168" s="298"/>
      <c r="HV168" s="298"/>
      <c r="HX168" s="298"/>
      <c r="HZ168" s="298"/>
      <c r="IB168" s="298"/>
      <c r="ID168" s="298"/>
      <c r="IF168" s="298"/>
      <c r="IH168" s="298"/>
      <c r="IJ168" s="298"/>
      <c r="IL168" s="298"/>
      <c r="IN168" s="260"/>
      <c r="IO168" s="260"/>
      <c r="IP168" s="260"/>
      <c r="IQ168" s="260"/>
      <c r="IR168" s="260"/>
      <c r="IS168" s="260"/>
      <c r="IT168" s="260"/>
      <c r="IU168" s="260"/>
      <c r="IV168" s="260"/>
    </row>
    <row r="169" spans="1:256" s="298" customFormat="1" ht="3" customHeight="1">
      <c r="A169" s="278"/>
      <c r="B169" s="141"/>
      <c r="C169" s="278"/>
      <c r="D169" s="140"/>
      <c r="E169" s="272"/>
      <c r="F169" s="287"/>
      <c r="G169" s="272"/>
      <c r="H169" s="135"/>
      <c r="IN169" s="260"/>
      <c r="IO169" s="260"/>
      <c r="IP169" s="260"/>
      <c r="IQ169" s="260"/>
      <c r="IR169" s="260"/>
      <c r="IS169" s="260"/>
      <c r="IT169" s="260"/>
      <c r="IU169" s="260"/>
      <c r="IV169" s="260"/>
    </row>
    <row r="170" spans="1:256" s="284" customFormat="1" ht="12.75">
      <c r="A170" s="281">
        <f>+B170*C170/100</f>
        <v>0</v>
      </c>
      <c r="B170" s="141">
        <v>1</v>
      </c>
      <c r="C170" s="282">
        <f>SUM(I170:IO170)/$F$2/B170*100</f>
        <v>0</v>
      </c>
      <c r="D170" s="152" t="s">
        <v>205</v>
      </c>
      <c r="E170" s="272"/>
      <c r="F170" s="283">
        <f>+'Quest.di gruppo omogeneo'!G183</f>
        <v>0.5</v>
      </c>
      <c r="G170" s="272"/>
      <c r="H170" s="135"/>
      <c r="J170" s="298"/>
      <c r="L170" s="298"/>
      <c r="N170" s="298"/>
      <c r="P170" s="298"/>
      <c r="R170" s="298"/>
      <c r="T170" s="298"/>
      <c r="V170" s="298"/>
      <c r="X170" s="298"/>
      <c r="Z170" s="298"/>
      <c r="AB170" s="298"/>
      <c r="AD170" s="298"/>
      <c r="AF170" s="298"/>
      <c r="AH170" s="298"/>
      <c r="AJ170" s="298"/>
      <c r="AL170" s="298"/>
      <c r="AN170" s="298"/>
      <c r="AP170" s="298"/>
      <c r="AR170" s="298"/>
      <c r="AT170" s="298"/>
      <c r="AV170" s="298"/>
      <c r="AX170" s="298"/>
      <c r="AZ170" s="298"/>
      <c r="BB170" s="298"/>
      <c r="BD170" s="298"/>
      <c r="BF170" s="298"/>
      <c r="BH170" s="298"/>
      <c r="BJ170" s="298"/>
      <c r="BL170" s="298"/>
      <c r="BN170" s="298"/>
      <c r="BP170" s="298"/>
      <c r="BR170" s="298"/>
      <c r="BT170" s="298"/>
      <c r="BV170" s="298"/>
      <c r="BX170" s="298"/>
      <c r="BZ170" s="298"/>
      <c r="CB170" s="298"/>
      <c r="CD170" s="298"/>
      <c r="CF170" s="298"/>
      <c r="CH170" s="298"/>
      <c r="CJ170" s="298"/>
      <c r="CL170" s="298"/>
      <c r="CN170" s="298"/>
      <c r="CP170" s="298"/>
      <c r="CR170" s="298"/>
      <c r="CT170" s="298"/>
      <c r="CV170" s="298"/>
      <c r="CX170" s="298"/>
      <c r="CZ170" s="298"/>
      <c r="DB170" s="298"/>
      <c r="DD170" s="298"/>
      <c r="DF170" s="298"/>
      <c r="DH170" s="298"/>
      <c r="DJ170" s="298"/>
      <c r="DL170" s="298"/>
      <c r="DN170" s="298"/>
      <c r="DP170" s="298"/>
      <c r="DR170" s="298"/>
      <c r="DT170" s="298"/>
      <c r="DV170" s="298"/>
      <c r="DX170" s="298"/>
      <c r="DZ170" s="298"/>
      <c r="EB170" s="298"/>
      <c r="ED170" s="298"/>
      <c r="EF170" s="298"/>
      <c r="EH170" s="298"/>
      <c r="EJ170" s="298"/>
      <c r="EL170" s="298"/>
      <c r="EN170" s="298"/>
      <c r="EP170" s="298"/>
      <c r="ER170" s="298"/>
      <c r="ET170" s="298"/>
      <c r="EV170" s="298"/>
      <c r="EX170" s="298"/>
      <c r="EZ170" s="298"/>
      <c r="FB170" s="298"/>
      <c r="FD170" s="298"/>
      <c r="FF170" s="298"/>
      <c r="FH170" s="298"/>
      <c r="FJ170" s="298"/>
      <c r="FL170" s="298"/>
      <c r="FN170" s="298"/>
      <c r="FP170" s="298"/>
      <c r="FR170" s="298"/>
      <c r="FT170" s="298"/>
      <c r="FV170" s="298"/>
      <c r="FX170" s="298"/>
      <c r="FZ170" s="298"/>
      <c r="GB170" s="298"/>
      <c r="GD170" s="298"/>
      <c r="GF170" s="298"/>
      <c r="GH170" s="298"/>
      <c r="GJ170" s="298"/>
      <c r="GL170" s="298"/>
      <c r="GN170" s="298"/>
      <c r="GP170" s="298"/>
      <c r="GR170" s="298"/>
      <c r="GT170" s="298"/>
      <c r="GV170" s="298"/>
      <c r="GX170" s="298"/>
      <c r="GZ170" s="298"/>
      <c r="HB170" s="298"/>
      <c r="HD170" s="298"/>
      <c r="HF170" s="298"/>
      <c r="HH170" s="298"/>
      <c r="HJ170" s="298"/>
      <c r="HL170" s="298"/>
      <c r="HN170" s="298"/>
      <c r="HP170" s="298"/>
      <c r="HR170" s="298"/>
      <c r="HT170" s="298"/>
      <c r="HV170" s="298"/>
      <c r="HX170" s="298"/>
      <c r="HZ170" s="298"/>
      <c r="IB170" s="298"/>
      <c r="ID170" s="298"/>
      <c r="IF170" s="298"/>
      <c r="IH170" s="298"/>
      <c r="IJ170" s="298"/>
      <c r="IL170" s="298"/>
      <c r="IN170" s="260"/>
      <c r="IO170" s="260"/>
      <c r="IP170" s="260"/>
      <c r="IQ170" s="260"/>
      <c r="IR170" s="260"/>
      <c r="IS170" s="260"/>
      <c r="IT170" s="260"/>
      <c r="IU170" s="260"/>
      <c r="IV170" s="260"/>
    </row>
    <row r="171" spans="1:256" s="298" customFormat="1" ht="3" customHeight="1">
      <c r="A171" s="278"/>
      <c r="B171" s="141"/>
      <c r="C171" s="278"/>
      <c r="D171" s="140"/>
      <c r="E171" s="272"/>
      <c r="F171" s="287"/>
      <c r="G171" s="272"/>
      <c r="H171" s="135"/>
      <c r="IN171" s="260"/>
      <c r="IO171" s="260"/>
      <c r="IP171" s="260"/>
      <c r="IQ171" s="260"/>
      <c r="IR171" s="260"/>
      <c r="IS171" s="260"/>
      <c r="IT171" s="260"/>
      <c r="IU171" s="260"/>
      <c r="IV171" s="260"/>
    </row>
    <row r="172" spans="1:256" s="284" customFormat="1" ht="12.75">
      <c r="A172" s="281">
        <f>+B172*C172/100</f>
        <v>0</v>
      </c>
      <c r="B172" s="141">
        <v>1</v>
      </c>
      <c r="C172" s="282">
        <f>SUM(I172:IO172)/$F$2/B172*100</f>
        <v>0</v>
      </c>
      <c r="D172" s="152" t="s">
        <v>206</v>
      </c>
      <c r="E172" s="272"/>
      <c r="F172" s="283">
        <f>+'Quest.di gruppo omogeneo'!G185</f>
        <v>0.5</v>
      </c>
      <c r="G172" s="272"/>
      <c r="H172" s="135"/>
      <c r="J172" s="298"/>
      <c r="L172" s="298"/>
      <c r="N172" s="298"/>
      <c r="P172" s="298"/>
      <c r="R172" s="298"/>
      <c r="T172" s="298"/>
      <c r="V172" s="298"/>
      <c r="X172" s="298"/>
      <c r="Z172" s="298"/>
      <c r="AB172" s="298"/>
      <c r="AD172" s="298"/>
      <c r="AF172" s="298"/>
      <c r="AH172" s="298"/>
      <c r="AJ172" s="298"/>
      <c r="AL172" s="298"/>
      <c r="AN172" s="298"/>
      <c r="AP172" s="298"/>
      <c r="AR172" s="298"/>
      <c r="AT172" s="298"/>
      <c r="AV172" s="298"/>
      <c r="AX172" s="298"/>
      <c r="AZ172" s="298"/>
      <c r="BB172" s="298"/>
      <c r="BD172" s="298"/>
      <c r="BF172" s="298"/>
      <c r="BH172" s="298"/>
      <c r="BJ172" s="298"/>
      <c r="BL172" s="298"/>
      <c r="BN172" s="298"/>
      <c r="BP172" s="298"/>
      <c r="BR172" s="298"/>
      <c r="BT172" s="298"/>
      <c r="BV172" s="298"/>
      <c r="BX172" s="298"/>
      <c r="BZ172" s="298"/>
      <c r="CB172" s="298"/>
      <c r="CD172" s="298"/>
      <c r="CF172" s="298"/>
      <c r="CH172" s="298"/>
      <c r="CJ172" s="298"/>
      <c r="CL172" s="298"/>
      <c r="CN172" s="298"/>
      <c r="CP172" s="298"/>
      <c r="CR172" s="298"/>
      <c r="CT172" s="298"/>
      <c r="CV172" s="298"/>
      <c r="CX172" s="298"/>
      <c r="CZ172" s="298"/>
      <c r="DB172" s="298"/>
      <c r="DD172" s="298"/>
      <c r="DF172" s="298"/>
      <c r="DH172" s="298"/>
      <c r="DJ172" s="298"/>
      <c r="DL172" s="298"/>
      <c r="DN172" s="298"/>
      <c r="DP172" s="298"/>
      <c r="DR172" s="298"/>
      <c r="DT172" s="298"/>
      <c r="DV172" s="298"/>
      <c r="DX172" s="298"/>
      <c r="DZ172" s="298"/>
      <c r="EB172" s="298"/>
      <c r="ED172" s="298"/>
      <c r="EF172" s="298"/>
      <c r="EH172" s="298"/>
      <c r="EJ172" s="298"/>
      <c r="EL172" s="298"/>
      <c r="EN172" s="298"/>
      <c r="EP172" s="298"/>
      <c r="ER172" s="298"/>
      <c r="ET172" s="298"/>
      <c r="EV172" s="298"/>
      <c r="EX172" s="298"/>
      <c r="EZ172" s="298"/>
      <c r="FB172" s="298"/>
      <c r="FD172" s="298"/>
      <c r="FF172" s="298"/>
      <c r="FH172" s="298"/>
      <c r="FJ172" s="298"/>
      <c r="FL172" s="298"/>
      <c r="FN172" s="298"/>
      <c r="FP172" s="298"/>
      <c r="FR172" s="298"/>
      <c r="FT172" s="298"/>
      <c r="FV172" s="298"/>
      <c r="FX172" s="298"/>
      <c r="FZ172" s="298"/>
      <c r="GB172" s="298"/>
      <c r="GD172" s="298"/>
      <c r="GF172" s="298"/>
      <c r="GH172" s="298"/>
      <c r="GJ172" s="298"/>
      <c r="GL172" s="298"/>
      <c r="GN172" s="298"/>
      <c r="GP172" s="298"/>
      <c r="GR172" s="298"/>
      <c r="GT172" s="298"/>
      <c r="GV172" s="298"/>
      <c r="GX172" s="298"/>
      <c r="GZ172" s="298"/>
      <c r="HB172" s="298"/>
      <c r="HD172" s="298"/>
      <c r="HF172" s="298"/>
      <c r="HH172" s="298"/>
      <c r="HJ172" s="298"/>
      <c r="HL172" s="298"/>
      <c r="HN172" s="298"/>
      <c r="HP172" s="298"/>
      <c r="HR172" s="298"/>
      <c r="HT172" s="298"/>
      <c r="HV172" s="298"/>
      <c r="HX172" s="298"/>
      <c r="HZ172" s="298"/>
      <c r="IB172" s="298"/>
      <c r="ID172" s="298"/>
      <c r="IF172" s="298"/>
      <c r="IH172" s="298"/>
      <c r="IJ172" s="298"/>
      <c r="IL172" s="298"/>
      <c r="IN172" s="260"/>
      <c r="IO172" s="260"/>
      <c r="IP172" s="260"/>
      <c r="IQ172" s="260"/>
      <c r="IR172" s="260"/>
      <c r="IS172" s="260"/>
      <c r="IT172" s="260"/>
      <c r="IU172" s="260"/>
      <c r="IV172" s="260"/>
    </row>
    <row r="173" spans="1:256" s="298" customFormat="1" ht="3" customHeight="1">
      <c r="A173" s="278"/>
      <c r="B173" s="141"/>
      <c r="C173" s="278"/>
      <c r="D173" s="140"/>
      <c r="E173" s="272"/>
      <c r="F173" s="287"/>
      <c r="G173" s="272"/>
      <c r="H173" s="135"/>
      <c r="IN173" s="260"/>
      <c r="IO173" s="260"/>
      <c r="IP173" s="260"/>
      <c r="IQ173" s="260"/>
      <c r="IR173" s="260"/>
      <c r="IS173" s="260"/>
      <c r="IT173" s="260"/>
      <c r="IU173" s="260"/>
      <c r="IV173" s="260"/>
    </row>
    <row r="174" spans="1:256" s="298" customFormat="1" ht="12.75">
      <c r="A174" s="278"/>
      <c r="B174" s="141"/>
      <c r="C174" s="278"/>
      <c r="D174" s="140" t="s">
        <v>207</v>
      </c>
      <c r="E174" s="272"/>
      <c r="F174" s="287"/>
      <c r="G174" s="272"/>
      <c r="H174" s="135"/>
      <c r="IN174" s="260"/>
      <c r="IO174" s="260"/>
      <c r="IP174" s="260"/>
      <c r="IQ174" s="260"/>
      <c r="IR174" s="260"/>
      <c r="IS174" s="260"/>
      <c r="IT174" s="260"/>
      <c r="IU174" s="260"/>
      <c r="IV174" s="260"/>
    </row>
    <row r="175" spans="1:256" s="284" customFormat="1" ht="12.75">
      <c r="A175" s="281">
        <f>+B175*C175/100</f>
        <v>0</v>
      </c>
      <c r="B175" s="141">
        <v>0.5</v>
      </c>
      <c r="C175" s="282">
        <f>SUM(I175:IO175)/$F$2/B175*100</f>
        <v>0</v>
      </c>
      <c r="D175" s="140" t="s">
        <v>208</v>
      </c>
      <c r="E175" s="272"/>
      <c r="F175" s="283">
        <f>+'Quest.di gruppo omogeneo'!G188</f>
        <v>0.25</v>
      </c>
      <c r="G175" s="272"/>
      <c r="H175" s="135"/>
      <c r="J175" s="298"/>
      <c r="L175" s="298"/>
      <c r="N175" s="298"/>
      <c r="P175" s="298"/>
      <c r="R175" s="298"/>
      <c r="T175" s="298"/>
      <c r="V175" s="298"/>
      <c r="X175" s="298"/>
      <c r="Z175" s="298"/>
      <c r="AB175" s="298"/>
      <c r="AD175" s="298"/>
      <c r="AF175" s="298"/>
      <c r="AH175" s="298"/>
      <c r="AJ175" s="298"/>
      <c r="AL175" s="298"/>
      <c r="AN175" s="298"/>
      <c r="AP175" s="298"/>
      <c r="AR175" s="298"/>
      <c r="AT175" s="298"/>
      <c r="AV175" s="298"/>
      <c r="AX175" s="298"/>
      <c r="AZ175" s="298"/>
      <c r="BB175" s="298"/>
      <c r="BD175" s="298"/>
      <c r="BF175" s="298"/>
      <c r="BH175" s="298"/>
      <c r="BJ175" s="298"/>
      <c r="BL175" s="298"/>
      <c r="BN175" s="298"/>
      <c r="BP175" s="298"/>
      <c r="BR175" s="298"/>
      <c r="BT175" s="298"/>
      <c r="BV175" s="298"/>
      <c r="BX175" s="298"/>
      <c r="BZ175" s="298"/>
      <c r="CB175" s="298"/>
      <c r="CD175" s="298"/>
      <c r="CF175" s="298"/>
      <c r="CH175" s="298"/>
      <c r="CJ175" s="298"/>
      <c r="CL175" s="298"/>
      <c r="CN175" s="298"/>
      <c r="CP175" s="298"/>
      <c r="CR175" s="298"/>
      <c r="CT175" s="298"/>
      <c r="CV175" s="298"/>
      <c r="CX175" s="298"/>
      <c r="CZ175" s="298"/>
      <c r="DB175" s="298"/>
      <c r="DD175" s="298"/>
      <c r="DF175" s="298"/>
      <c r="DH175" s="298"/>
      <c r="DJ175" s="298"/>
      <c r="DL175" s="298"/>
      <c r="DN175" s="298"/>
      <c r="DP175" s="298"/>
      <c r="DR175" s="298"/>
      <c r="DT175" s="298"/>
      <c r="DV175" s="298"/>
      <c r="DX175" s="298"/>
      <c r="DZ175" s="298"/>
      <c r="EB175" s="298"/>
      <c r="ED175" s="298"/>
      <c r="EF175" s="298"/>
      <c r="EH175" s="298"/>
      <c r="EJ175" s="298"/>
      <c r="EL175" s="298"/>
      <c r="EN175" s="298"/>
      <c r="EP175" s="298"/>
      <c r="ER175" s="298"/>
      <c r="ET175" s="298"/>
      <c r="EV175" s="298"/>
      <c r="EX175" s="298"/>
      <c r="EZ175" s="298"/>
      <c r="FB175" s="298"/>
      <c r="FD175" s="298"/>
      <c r="FF175" s="298"/>
      <c r="FH175" s="298"/>
      <c r="FJ175" s="298"/>
      <c r="FL175" s="298"/>
      <c r="FN175" s="298"/>
      <c r="FP175" s="298"/>
      <c r="FR175" s="298"/>
      <c r="FT175" s="298"/>
      <c r="FV175" s="298"/>
      <c r="FX175" s="298"/>
      <c r="FZ175" s="298"/>
      <c r="GB175" s="298"/>
      <c r="GD175" s="298"/>
      <c r="GF175" s="298"/>
      <c r="GH175" s="298"/>
      <c r="GJ175" s="298"/>
      <c r="GL175" s="298"/>
      <c r="GN175" s="298"/>
      <c r="GP175" s="298"/>
      <c r="GR175" s="298"/>
      <c r="GT175" s="298"/>
      <c r="GV175" s="298"/>
      <c r="GX175" s="298"/>
      <c r="GZ175" s="298"/>
      <c r="HB175" s="298"/>
      <c r="HD175" s="298"/>
      <c r="HF175" s="298"/>
      <c r="HH175" s="298"/>
      <c r="HJ175" s="298"/>
      <c r="HL175" s="298"/>
      <c r="HN175" s="298"/>
      <c r="HP175" s="298"/>
      <c r="HR175" s="298"/>
      <c r="HT175" s="298"/>
      <c r="HV175" s="298"/>
      <c r="HX175" s="298"/>
      <c r="HZ175" s="298"/>
      <c r="IB175" s="298"/>
      <c r="ID175" s="298"/>
      <c r="IF175" s="298"/>
      <c r="IH175" s="298"/>
      <c r="IJ175" s="298"/>
      <c r="IL175" s="298"/>
      <c r="IN175" s="260"/>
      <c r="IO175" s="260"/>
      <c r="IP175" s="260"/>
      <c r="IQ175" s="260"/>
      <c r="IR175" s="260"/>
      <c r="IS175" s="260"/>
      <c r="IT175" s="260"/>
      <c r="IU175" s="260"/>
      <c r="IV175" s="260"/>
    </row>
    <row r="176" spans="1:256" s="298" customFormat="1" ht="3" customHeight="1">
      <c r="A176" s="278"/>
      <c r="B176" s="141"/>
      <c r="C176" s="278"/>
      <c r="D176" s="140"/>
      <c r="E176" s="272"/>
      <c r="F176" s="287"/>
      <c r="G176" s="272"/>
      <c r="H176" s="135"/>
      <c r="IN176" s="260"/>
      <c r="IO176" s="260"/>
      <c r="IP176" s="260"/>
      <c r="IQ176" s="260"/>
      <c r="IR176" s="260"/>
      <c r="IS176" s="260"/>
      <c r="IT176" s="260"/>
      <c r="IU176" s="260"/>
      <c r="IV176" s="260"/>
    </row>
    <row r="177" spans="1:256" s="298" customFormat="1" ht="12.75">
      <c r="A177" s="278"/>
      <c r="B177" s="141"/>
      <c r="C177" s="278"/>
      <c r="D177" s="140" t="s">
        <v>209</v>
      </c>
      <c r="E177" s="272"/>
      <c r="F177" s="287"/>
      <c r="G177" s="272"/>
      <c r="H177" s="135"/>
      <c r="IN177" s="260"/>
      <c r="IO177" s="260"/>
      <c r="IP177" s="260"/>
      <c r="IQ177" s="260"/>
      <c r="IR177" s="260"/>
      <c r="IS177" s="260"/>
      <c r="IT177" s="260"/>
      <c r="IU177" s="260"/>
      <c r="IV177" s="260"/>
    </row>
    <row r="178" spans="1:256" s="284" customFormat="1" ht="12.75">
      <c r="A178" s="281">
        <f>+B178*C178/100</f>
        <v>0</v>
      </c>
      <c r="B178" s="141">
        <v>0.5</v>
      </c>
      <c r="C178" s="282">
        <f>SUM(I178:IO178)/$F$2/B178*100</f>
        <v>0</v>
      </c>
      <c r="D178" s="140" t="s">
        <v>210</v>
      </c>
      <c r="E178" s="272"/>
      <c r="F178" s="283">
        <f>+'Quest.di gruppo omogeneo'!G191</f>
        <v>0.25</v>
      </c>
      <c r="G178" s="272"/>
      <c r="H178" s="135"/>
      <c r="J178" s="298"/>
      <c r="L178" s="298"/>
      <c r="N178" s="298"/>
      <c r="P178" s="298"/>
      <c r="R178" s="298"/>
      <c r="T178" s="298"/>
      <c r="V178" s="298"/>
      <c r="X178" s="298"/>
      <c r="Z178" s="298"/>
      <c r="AB178" s="298"/>
      <c r="AD178" s="298"/>
      <c r="AF178" s="298"/>
      <c r="AH178" s="298"/>
      <c r="AJ178" s="298"/>
      <c r="AL178" s="298"/>
      <c r="AN178" s="298"/>
      <c r="AP178" s="298"/>
      <c r="AR178" s="298"/>
      <c r="AT178" s="298"/>
      <c r="AV178" s="298"/>
      <c r="AX178" s="298"/>
      <c r="AZ178" s="298"/>
      <c r="BB178" s="298"/>
      <c r="BD178" s="298"/>
      <c r="BF178" s="298"/>
      <c r="BH178" s="298"/>
      <c r="BJ178" s="298"/>
      <c r="BL178" s="298"/>
      <c r="BN178" s="298"/>
      <c r="BP178" s="298"/>
      <c r="BR178" s="298"/>
      <c r="BT178" s="298"/>
      <c r="BV178" s="298"/>
      <c r="BX178" s="298"/>
      <c r="BZ178" s="298"/>
      <c r="CB178" s="298"/>
      <c r="CD178" s="298"/>
      <c r="CF178" s="298"/>
      <c r="CH178" s="298"/>
      <c r="CJ178" s="298"/>
      <c r="CL178" s="298"/>
      <c r="CN178" s="298"/>
      <c r="CP178" s="298"/>
      <c r="CR178" s="298"/>
      <c r="CT178" s="298"/>
      <c r="CV178" s="298"/>
      <c r="CX178" s="298"/>
      <c r="CZ178" s="298"/>
      <c r="DB178" s="298"/>
      <c r="DD178" s="298"/>
      <c r="DF178" s="298"/>
      <c r="DH178" s="298"/>
      <c r="DJ178" s="298"/>
      <c r="DL178" s="298"/>
      <c r="DN178" s="298"/>
      <c r="DP178" s="298"/>
      <c r="DR178" s="298"/>
      <c r="DT178" s="298"/>
      <c r="DV178" s="298"/>
      <c r="DX178" s="298"/>
      <c r="DZ178" s="298"/>
      <c r="EB178" s="298"/>
      <c r="ED178" s="298"/>
      <c r="EF178" s="298"/>
      <c r="EH178" s="298"/>
      <c r="EJ178" s="298"/>
      <c r="EL178" s="298"/>
      <c r="EN178" s="298"/>
      <c r="EP178" s="298"/>
      <c r="ER178" s="298"/>
      <c r="ET178" s="298"/>
      <c r="EV178" s="298"/>
      <c r="EX178" s="298"/>
      <c r="EZ178" s="298"/>
      <c r="FB178" s="298"/>
      <c r="FD178" s="298"/>
      <c r="FF178" s="298"/>
      <c r="FH178" s="298"/>
      <c r="FJ178" s="298"/>
      <c r="FL178" s="298"/>
      <c r="FN178" s="298"/>
      <c r="FP178" s="298"/>
      <c r="FR178" s="298"/>
      <c r="FT178" s="298"/>
      <c r="FV178" s="298"/>
      <c r="FX178" s="298"/>
      <c r="FZ178" s="298"/>
      <c r="GB178" s="298"/>
      <c r="GD178" s="298"/>
      <c r="GF178" s="298"/>
      <c r="GH178" s="298"/>
      <c r="GJ178" s="298"/>
      <c r="GL178" s="298"/>
      <c r="GN178" s="298"/>
      <c r="GP178" s="298"/>
      <c r="GR178" s="298"/>
      <c r="GT178" s="298"/>
      <c r="GV178" s="298"/>
      <c r="GX178" s="298"/>
      <c r="GZ178" s="298"/>
      <c r="HB178" s="298"/>
      <c r="HD178" s="298"/>
      <c r="HF178" s="298"/>
      <c r="HH178" s="298"/>
      <c r="HJ178" s="298"/>
      <c r="HL178" s="298"/>
      <c r="HN178" s="298"/>
      <c r="HP178" s="298"/>
      <c r="HR178" s="298"/>
      <c r="HT178" s="298"/>
      <c r="HV178" s="298"/>
      <c r="HX178" s="298"/>
      <c r="HZ178" s="298"/>
      <c r="IB178" s="298"/>
      <c r="ID178" s="298"/>
      <c r="IF178" s="298"/>
      <c r="IH178" s="298"/>
      <c r="IJ178" s="298"/>
      <c r="IL178" s="298"/>
      <c r="IN178" s="260"/>
      <c r="IO178" s="260"/>
      <c r="IP178" s="260"/>
      <c r="IQ178" s="260"/>
      <c r="IR178" s="260"/>
      <c r="IS178" s="260"/>
      <c r="IT178" s="260"/>
      <c r="IU178" s="260"/>
      <c r="IV178" s="260"/>
    </row>
    <row r="179" spans="1:256" s="298" customFormat="1" ht="3" customHeight="1">
      <c r="A179" s="278"/>
      <c r="B179" s="141"/>
      <c r="C179" s="278"/>
      <c r="D179" s="140"/>
      <c r="E179" s="272"/>
      <c r="F179" s="287"/>
      <c r="G179" s="272"/>
      <c r="H179" s="135"/>
      <c r="IN179" s="260"/>
      <c r="IO179" s="260"/>
      <c r="IP179" s="260"/>
      <c r="IQ179" s="260"/>
      <c r="IR179" s="260"/>
      <c r="IS179" s="260"/>
      <c r="IT179" s="260"/>
      <c r="IU179" s="260"/>
      <c r="IV179" s="260"/>
    </row>
    <row r="180" spans="1:256" s="284" customFormat="1" ht="12.75">
      <c r="A180" s="281">
        <f>+B180*C180/100</f>
        <v>0</v>
      </c>
      <c r="B180" s="141">
        <v>0.5</v>
      </c>
      <c r="C180" s="282">
        <f>SUM(I180:IO180)/$F$2/B180*100</f>
        <v>0</v>
      </c>
      <c r="D180" s="149" t="s">
        <v>211</v>
      </c>
      <c r="E180" s="272"/>
      <c r="F180" s="283">
        <f>+'Quest.di gruppo omogeneo'!G193</f>
        <v>0.25</v>
      </c>
      <c r="G180" s="272"/>
      <c r="H180" s="135"/>
      <c r="J180" s="298"/>
      <c r="L180" s="298"/>
      <c r="N180" s="298"/>
      <c r="P180" s="298"/>
      <c r="R180" s="298"/>
      <c r="T180" s="298"/>
      <c r="V180" s="298"/>
      <c r="X180" s="298"/>
      <c r="Z180" s="298"/>
      <c r="AB180" s="298"/>
      <c r="AD180" s="298"/>
      <c r="AF180" s="298"/>
      <c r="AH180" s="298"/>
      <c r="AJ180" s="298"/>
      <c r="AL180" s="298"/>
      <c r="AN180" s="298"/>
      <c r="AP180" s="298"/>
      <c r="AR180" s="298"/>
      <c r="AT180" s="298"/>
      <c r="AV180" s="298"/>
      <c r="AX180" s="298"/>
      <c r="AZ180" s="298"/>
      <c r="BB180" s="298"/>
      <c r="BD180" s="298"/>
      <c r="BF180" s="298"/>
      <c r="BH180" s="298"/>
      <c r="BJ180" s="298"/>
      <c r="BL180" s="298"/>
      <c r="BN180" s="298"/>
      <c r="BP180" s="298"/>
      <c r="BR180" s="298"/>
      <c r="BT180" s="298"/>
      <c r="BV180" s="298"/>
      <c r="BX180" s="298"/>
      <c r="BZ180" s="298"/>
      <c r="CB180" s="298"/>
      <c r="CD180" s="298"/>
      <c r="CF180" s="298"/>
      <c r="CH180" s="298"/>
      <c r="CJ180" s="298"/>
      <c r="CL180" s="298"/>
      <c r="CN180" s="298"/>
      <c r="CP180" s="298"/>
      <c r="CR180" s="298"/>
      <c r="CT180" s="298"/>
      <c r="CV180" s="298"/>
      <c r="CX180" s="298"/>
      <c r="CZ180" s="298"/>
      <c r="DB180" s="298"/>
      <c r="DD180" s="298"/>
      <c r="DF180" s="298"/>
      <c r="DH180" s="298"/>
      <c r="DJ180" s="298"/>
      <c r="DL180" s="298"/>
      <c r="DN180" s="298"/>
      <c r="DP180" s="298"/>
      <c r="DR180" s="298"/>
      <c r="DT180" s="298"/>
      <c r="DV180" s="298"/>
      <c r="DX180" s="298"/>
      <c r="DZ180" s="298"/>
      <c r="EB180" s="298"/>
      <c r="ED180" s="298"/>
      <c r="EF180" s="298"/>
      <c r="EH180" s="298"/>
      <c r="EJ180" s="298"/>
      <c r="EL180" s="298"/>
      <c r="EN180" s="298"/>
      <c r="EP180" s="298"/>
      <c r="ER180" s="298"/>
      <c r="ET180" s="298"/>
      <c r="EV180" s="298"/>
      <c r="EX180" s="298"/>
      <c r="EZ180" s="298"/>
      <c r="FB180" s="298"/>
      <c r="FD180" s="298"/>
      <c r="FF180" s="298"/>
      <c r="FH180" s="298"/>
      <c r="FJ180" s="298"/>
      <c r="FL180" s="298"/>
      <c r="FN180" s="298"/>
      <c r="FP180" s="298"/>
      <c r="FR180" s="298"/>
      <c r="FT180" s="298"/>
      <c r="FV180" s="298"/>
      <c r="FX180" s="298"/>
      <c r="FZ180" s="298"/>
      <c r="GB180" s="298"/>
      <c r="GD180" s="298"/>
      <c r="GF180" s="298"/>
      <c r="GH180" s="298"/>
      <c r="GJ180" s="298"/>
      <c r="GL180" s="298"/>
      <c r="GN180" s="298"/>
      <c r="GP180" s="298"/>
      <c r="GR180" s="298"/>
      <c r="GT180" s="298"/>
      <c r="GV180" s="298"/>
      <c r="GX180" s="298"/>
      <c r="GZ180" s="298"/>
      <c r="HB180" s="298"/>
      <c r="HD180" s="298"/>
      <c r="HF180" s="298"/>
      <c r="HH180" s="298"/>
      <c r="HJ180" s="298"/>
      <c r="HL180" s="298"/>
      <c r="HN180" s="298"/>
      <c r="HP180" s="298"/>
      <c r="HR180" s="298"/>
      <c r="HT180" s="298"/>
      <c r="HV180" s="298"/>
      <c r="HX180" s="298"/>
      <c r="HZ180" s="298"/>
      <c r="IB180" s="298"/>
      <c r="ID180" s="298"/>
      <c r="IF180" s="298"/>
      <c r="IH180" s="298"/>
      <c r="IJ180" s="298"/>
      <c r="IL180" s="298"/>
      <c r="IN180" s="260"/>
      <c r="IO180" s="260"/>
      <c r="IP180" s="260"/>
      <c r="IQ180" s="260"/>
      <c r="IR180" s="260"/>
      <c r="IS180" s="260"/>
      <c r="IT180" s="260"/>
      <c r="IU180" s="260"/>
      <c r="IV180" s="260"/>
    </row>
    <row r="181" spans="1:256" s="298" customFormat="1" ht="3" customHeight="1">
      <c r="A181" s="278"/>
      <c r="B181" s="141"/>
      <c r="C181" s="278"/>
      <c r="D181" s="140"/>
      <c r="E181" s="272"/>
      <c r="F181" s="287"/>
      <c r="G181" s="272"/>
      <c r="H181" s="135"/>
      <c r="IN181" s="260"/>
      <c r="IO181" s="260"/>
      <c r="IP181" s="260"/>
      <c r="IQ181" s="260"/>
      <c r="IR181" s="260"/>
      <c r="IS181" s="260"/>
      <c r="IT181" s="260"/>
      <c r="IU181" s="260"/>
      <c r="IV181" s="260"/>
    </row>
    <row r="182" spans="1:256" s="284" customFormat="1" ht="12.75">
      <c r="A182" s="281">
        <f>+B182*C182/100</f>
        <v>0</v>
      </c>
      <c r="B182" s="141">
        <v>0.5</v>
      </c>
      <c r="C182" s="282">
        <f>SUM(I182:IO182)/$F$2/B182*100</f>
        <v>0</v>
      </c>
      <c r="D182" s="150" t="s">
        <v>212</v>
      </c>
      <c r="E182" s="272"/>
      <c r="F182" s="283">
        <f>+'Quest.di gruppo omogeneo'!G195</f>
        <v>0.25</v>
      </c>
      <c r="G182" s="272"/>
      <c r="H182" s="135"/>
      <c r="J182" s="298"/>
      <c r="L182" s="298"/>
      <c r="N182" s="298"/>
      <c r="P182" s="298"/>
      <c r="R182" s="298"/>
      <c r="T182" s="298"/>
      <c r="V182" s="298"/>
      <c r="X182" s="298"/>
      <c r="Z182" s="298"/>
      <c r="AB182" s="298"/>
      <c r="AD182" s="298"/>
      <c r="AF182" s="298"/>
      <c r="AH182" s="298"/>
      <c r="AJ182" s="298"/>
      <c r="AL182" s="298"/>
      <c r="AN182" s="298"/>
      <c r="AP182" s="298"/>
      <c r="AR182" s="298"/>
      <c r="AT182" s="298"/>
      <c r="AV182" s="298"/>
      <c r="AX182" s="298"/>
      <c r="AZ182" s="298"/>
      <c r="BB182" s="298"/>
      <c r="BD182" s="298"/>
      <c r="BF182" s="298"/>
      <c r="BH182" s="298"/>
      <c r="BJ182" s="298"/>
      <c r="BL182" s="298"/>
      <c r="BN182" s="298"/>
      <c r="BP182" s="298"/>
      <c r="BR182" s="298"/>
      <c r="BT182" s="298"/>
      <c r="BV182" s="298"/>
      <c r="BX182" s="298"/>
      <c r="BZ182" s="298"/>
      <c r="CB182" s="298"/>
      <c r="CD182" s="298"/>
      <c r="CF182" s="298"/>
      <c r="CH182" s="298"/>
      <c r="CJ182" s="298"/>
      <c r="CL182" s="298"/>
      <c r="CN182" s="298"/>
      <c r="CP182" s="298"/>
      <c r="CR182" s="298"/>
      <c r="CT182" s="298"/>
      <c r="CV182" s="298"/>
      <c r="CX182" s="298"/>
      <c r="CZ182" s="298"/>
      <c r="DB182" s="298"/>
      <c r="DD182" s="298"/>
      <c r="DF182" s="298"/>
      <c r="DH182" s="298"/>
      <c r="DJ182" s="298"/>
      <c r="DL182" s="298"/>
      <c r="DN182" s="298"/>
      <c r="DP182" s="298"/>
      <c r="DR182" s="298"/>
      <c r="DT182" s="298"/>
      <c r="DV182" s="298"/>
      <c r="DX182" s="298"/>
      <c r="DZ182" s="298"/>
      <c r="EB182" s="298"/>
      <c r="ED182" s="298"/>
      <c r="EF182" s="298"/>
      <c r="EH182" s="298"/>
      <c r="EJ182" s="298"/>
      <c r="EL182" s="298"/>
      <c r="EN182" s="298"/>
      <c r="EP182" s="298"/>
      <c r="ER182" s="298"/>
      <c r="ET182" s="298"/>
      <c r="EV182" s="298"/>
      <c r="EX182" s="298"/>
      <c r="EZ182" s="298"/>
      <c r="FB182" s="298"/>
      <c r="FD182" s="298"/>
      <c r="FF182" s="298"/>
      <c r="FH182" s="298"/>
      <c r="FJ182" s="298"/>
      <c r="FL182" s="298"/>
      <c r="FN182" s="298"/>
      <c r="FP182" s="298"/>
      <c r="FR182" s="298"/>
      <c r="FT182" s="298"/>
      <c r="FV182" s="298"/>
      <c r="FX182" s="298"/>
      <c r="FZ182" s="298"/>
      <c r="GB182" s="298"/>
      <c r="GD182" s="298"/>
      <c r="GF182" s="298"/>
      <c r="GH182" s="298"/>
      <c r="GJ182" s="298"/>
      <c r="GL182" s="298"/>
      <c r="GN182" s="298"/>
      <c r="GP182" s="298"/>
      <c r="GR182" s="298"/>
      <c r="GT182" s="298"/>
      <c r="GV182" s="298"/>
      <c r="GX182" s="298"/>
      <c r="GZ182" s="298"/>
      <c r="HB182" s="298"/>
      <c r="HD182" s="298"/>
      <c r="HF182" s="298"/>
      <c r="HH182" s="298"/>
      <c r="HJ182" s="298"/>
      <c r="HL182" s="298"/>
      <c r="HN182" s="298"/>
      <c r="HP182" s="298"/>
      <c r="HR182" s="298"/>
      <c r="HT182" s="298"/>
      <c r="HV182" s="298"/>
      <c r="HX182" s="298"/>
      <c r="HZ182" s="298"/>
      <c r="IB182" s="298"/>
      <c r="ID182" s="298"/>
      <c r="IF182" s="298"/>
      <c r="IH182" s="298"/>
      <c r="IJ182" s="298"/>
      <c r="IL182" s="298"/>
      <c r="IN182" s="260"/>
      <c r="IO182" s="260"/>
      <c r="IP182" s="260"/>
      <c r="IQ182" s="260"/>
      <c r="IR182" s="260"/>
      <c r="IS182" s="260"/>
      <c r="IT182" s="260"/>
      <c r="IU182" s="260"/>
      <c r="IV182" s="260"/>
    </row>
    <row r="183" spans="1:256" s="298" customFormat="1" ht="3" customHeight="1">
      <c r="A183" s="278"/>
      <c r="B183" s="141"/>
      <c r="C183" s="278"/>
      <c r="D183" s="140"/>
      <c r="E183" s="272"/>
      <c r="F183" s="287"/>
      <c r="G183" s="272"/>
      <c r="H183" s="135"/>
      <c r="IN183" s="260"/>
      <c r="IO183" s="260"/>
      <c r="IP183" s="260"/>
      <c r="IQ183" s="260"/>
      <c r="IR183" s="260"/>
      <c r="IS183" s="260"/>
      <c r="IT183" s="260"/>
      <c r="IU183" s="260"/>
      <c r="IV183" s="260"/>
    </row>
    <row r="184" spans="1:256" s="298" customFormat="1" ht="12.75">
      <c r="A184" s="299">
        <f>SUM(A186:A194)</f>
        <v>0</v>
      </c>
      <c r="B184" s="299">
        <f>SUM(B186:B194)</f>
      </c>
      <c r="C184" s="300">
        <f>+A184/B184*100</f>
        <v>0</v>
      </c>
      <c r="D184" s="131" t="s">
        <v>214</v>
      </c>
      <c r="E184" s="272"/>
      <c r="F184" s="287"/>
      <c r="G184" s="272"/>
      <c r="H184" s="135"/>
      <c r="IN184" s="260"/>
      <c r="IO184" s="260"/>
      <c r="IP184" s="260"/>
      <c r="IQ184" s="260"/>
      <c r="IR184" s="260"/>
      <c r="IS184" s="260"/>
      <c r="IT184" s="260"/>
      <c r="IU184" s="260"/>
      <c r="IV184" s="260"/>
    </row>
    <row r="185" spans="1:256" s="298" customFormat="1" ht="3" customHeight="1">
      <c r="A185" s="278"/>
      <c r="B185" s="141"/>
      <c r="C185" s="278"/>
      <c r="D185" s="140"/>
      <c r="E185" s="272"/>
      <c r="F185" s="287"/>
      <c r="G185" s="272"/>
      <c r="H185" s="135"/>
      <c r="IN185" s="260"/>
      <c r="IO185" s="260"/>
      <c r="IP185" s="260"/>
      <c r="IQ185" s="260"/>
      <c r="IR185" s="260"/>
      <c r="IS185" s="260"/>
      <c r="IT185" s="260"/>
      <c r="IU185" s="260"/>
      <c r="IV185" s="260"/>
    </row>
    <row r="186" spans="1:256" s="284" customFormat="1" ht="12.75">
      <c r="A186" s="281">
        <f>+B186*C186/100</f>
        <v>0</v>
      </c>
      <c r="B186" s="141">
        <v>0.5</v>
      </c>
      <c r="C186" s="282">
        <f>SUM(I186:IO186)/$F$2/B186*100</f>
        <v>0</v>
      </c>
      <c r="D186" s="143" t="s">
        <v>215</v>
      </c>
      <c r="E186" s="272"/>
      <c r="F186" s="283">
        <f>+'Quest.di gruppo omogeneo'!G199</f>
        <v>0.25</v>
      </c>
      <c r="G186" s="272"/>
      <c r="H186" s="135"/>
      <c r="J186" s="298"/>
      <c r="L186" s="298"/>
      <c r="N186" s="298"/>
      <c r="P186" s="298"/>
      <c r="R186" s="298"/>
      <c r="T186" s="298"/>
      <c r="V186" s="298"/>
      <c r="X186" s="298"/>
      <c r="Z186" s="298"/>
      <c r="AB186" s="298"/>
      <c r="AD186" s="298"/>
      <c r="AF186" s="298"/>
      <c r="AH186" s="298"/>
      <c r="AJ186" s="298"/>
      <c r="AL186" s="298"/>
      <c r="AN186" s="298"/>
      <c r="AP186" s="298"/>
      <c r="AR186" s="298"/>
      <c r="AT186" s="298"/>
      <c r="AV186" s="298"/>
      <c r="AX186" s="298"/>
      <c r="AZ186" s="298"/>
      <c r="BB186" s="298"/>
      <c r="BD186" s="298"/>
      <c r="BF186" s="298"/>
      <c r="BH186" s="298"/>
      <c r="BJ186" s="298"/>
      <c r="BL186" s="298"/>
      <c r="BN186" s="298"/>
      <c r="BP186" s="298"/>
      <c r="BR186" s="298"/>
      <c r="BT186" s="298"/>
      <c r="BV186" s="298"/>
      <c r="BX186" s="298"/>
      <c r="BZ186" s="298"/>
      <c r="CB186" s="298"/>
      <c r="CD186" s="298"/>
      <c r="CF186" s="298"/>
      <c r="CH186" s="298"/>
      <c r="CJ186" s="298"/>
      <c r="CL186" s="298"/>
      <c r="CN186" s="298"/>
      <c r="CP186" s="298"/>
      <c r="CR186" s="298"/>
      <c r="CT186" s="298"/>
      <c r="CV186" s="298"/>
      <c r="CX186" s="298"/>
      <c r="CZ186" s="298"/>
      <c r="DB186" s="298"/>
      <c r="DD186" s="298"/>
      <c r="DF186" s="298"/>
      <c r="DH186" s="298"/>
      <c r="DJ186" s="298"/>
      <c r="DL186" s="298"/>
      <c r="DN186" s="298"/>
      <c r="DP186" s="298"/>
      <c r="DR186" s="298"/>
      <c r="DT186" s="298"/>
      <c r="DV186" s="298"/>
      <c r="DX186" s="298"/>
      <c r="DZ186" s="298"/>
      <c r="EB186" s="298"/>
      <c r="ED186" s="298"/>
      <c r="EF186" s="298"/>
      <c r="EH186" s="298"/>
      <c r="EJ186" s="298"/>
      <c r="EL186" s="298"/>
      <c r="EN186" s="298"/>
      <c r="EP186" s="298"/>
      <c r="ER186" s="298"/>
      <c r="ET186" s="298"/>
      <c r="EV186" s="298"/>
      <c r="EX186" s="298"/>
      <c r="EZ186" s="298"/>
      <c r="FB186" s="298"/>
      <c r="FD186" s="298"/>
      <c r="FF186" s="298"/>
      <c r="FH186" s="298"/>
      <c r="FJ186" s="298"/>
      <c r="FL186" s="298"/>
      <c r="FN186" s="298"/>
      <c r="FP186" s="298"/>
      <c r="FR186" s="298"/>
      <c r="FT186" s="298"/>
      <c r="FV186" s="298"/>
      <c r="FX186" s="298"/>
      <c r="FZ186" s="298"/>
      <c r="GB186" s="298"/>
      <c r="GD186" s="298"/>
      <c r="GF186" s="298"/>
      <c r="GH186" s="298"/>
      <c r="GJ186" s="298"/>
      <c r="GL186" s="298"/>
      <c r="GN186" s="298"/>
      <c r="GP186" s="298"/>
      <c r="GR186" s="298"/>
      <c r="GT186" s="298"/>
      <c r="GV186" s="298"/>
      <c r="GX186" s="298"/>
      <c r="GZ186" s="298"/>
      <c r="HB186" s="298"/>
      <c r="HD186" s="298"/>
      <c r="HF186" s="298"/>
      <c r="HH186" s="298"/>
      <c r="HJ186" s="298"/>
      <c r="HL186" s="298"/>
      <c r="HN186" s="298"/>
      <c r="HP186" s="298"/>
      <c r="HR186" s="298"/>
      <c r="HT186" s="298"/>
      <c r="HV186" s="298"/>
      <c r="HX186" s="298"/>
      <c r="HZ186" s="298"/>
      <c r="IB186" s="298"/>
      <c r="ID186" s="298"/>
      <c r="IF186" s="298"/>
      <c r="IH186" s="298"/>
      <c r="IJ186" s="298"/>
      <c r="IL186" s="298"/>
      <c r="IN186" s="260"/>
      <c r="IO186" s="260"/>
      <c r="IP186" s="260"/>
      <c r="IQ186" s="260"/>
      <c r="IR186" s="260"/>
      <c r="IS186" s="260"/>
      <c r="IT186" s="260"/>
      <c r="IU186" s="260"/>
      <c r="IV186" s="260"/>
    </row>
    <row r="187" spans="1:256" s="298" customFormat="1" ht="3" customHeight="1">
      <c r="A187" s="278"/>
      <c r="B187" s="141"/>
      <c r="C187" s="278"/>
      <c r="D187" s="140"/>
      <c r="E187" s="272"/>
      <c r="F187" s="287"/>
      <c r="G187" s="272"/>
      <c r="H187" s="135"/>
      <c r="IN187" s="260"/>
      <c r="IO187" s="260"/>
      <c r="IP187" s="260"/>
      <c r="IQ187" s="260"/>
      <c r="IR187" s="260"/>
      <c r="IS187" s="260"/>
      <c r="IT187" s="260"/>
      <c r="IU187" s="260"/>
      <c r="IV187" s="260"/>
    </row>
    <row r="188" spans="1:256" s="284" customFormat="1" ht="12.75">
      <c r="A188" s="281">
        <f>+B188*C188/100</f>
        <v>0</v>
      </c>
      <c r="B188" s="141">
        <v>0.5</v>
      </c>
      <c r="C188" s="282">
        <f>SUM(I188:IO188)/$F$2/B188*100</f>
        <v>0</v>
      </c>
      <c r="D188" s="152" t="s">
        <v>216</v>
      </c>
      <c r="E188" s="272"/>
      <c r="F188" s="283">
        <f>+'Quest.di gruppo omogeneo'!G201</f>
        <v>0.25</v>
      </c>
      <c r="G188" s="272"/>
      <c r="H188" s="135"/>
      <c r="J188" s="298"/>
      <c r="L188" s="298"/>
      <c r="N188" s="298"/>
      <c r="P188" s="298"/>
      <c r="R188" s="298"/>
      <c r="T188" s="298"/>
      <c r="V188" s="298"/>
      <c r="X188" s="298"/>
      <c r="Z188" s="298"/>
      <c r="AB188" s="298"/>
      <c r="AD188" s="298"/>
      <c r="AF188" s="298"/>
      <c r="AH188" s="298"/>
      <c r="AJ188" s="298"/>
      <c r="AL188" s="298"/>
      <c r="AN188" s="298"/>
      <c r="AP188" s="298"/>
      <c r="AR188" s="298"/>
      <c r="AT188" s="298"/>
      <c r="AV188" s="298"/>
      <c r="AX188" s="298"/>
      <c r="AZ188" s="298"/>
      <c r="BB188" s="298"/>
      <c r="BD188" s="298"/>
      <c r="BF188" s="298"/>
      <c r="BH188" s="298"/>
      <c r="BJ188" s="298"/>
      <c r="BL188" s="298"/>
      <c r="BN188" s="298"/>
      <c r="BP188" s="298"/>
      <c r="BR188" s="298"/>
      <c r="BT188" s="298"/>
      <c r="BV188" s="298"/>
      <c r="BX188" s="298"/>
      <c r="BZ188" s="298"/>
      <c r="CB188" s="298"/>
      <c r="CD188" s="298"/>
      <c r="CF188" s="298"/>
      <c r="CH188" s="298"/>
      <c r="CJ188" s="298"/>
      <c r="CL188" s="298"/>
      <c r="CN188" s="298"/>
      <c r="CP188" s="298"/>
      <c r="CR188" s="298"/>
      <c r="CT188" s="298"/>
      <c r="CV188" s="298"/>
      <c r="CX188" s="298"/>
      <c r="CZ188" s="298"/>
      <c r="DB188" s="298"/>
      <c r="DD188" s="298"/>
      <c r="DF188" s="298"/>
      <c r="DH188" s="298"/>
      <c r="DJ188" s="298"/>
      <c r="DL188" s="298"/>
      <c r="DN188" s="298"/>
      <c r="DP188" s="298"/>
      <c r="DR188" s="298"/>
      <c r="DT188" s="298"/>
      <c r="DV188" s="298"/>
      <c r="DX188" s="298"/>
      <c r="DZ188" s="298"/>
      <c r="EB188" s="298"/>
      <c r="ED188" s="298"/>
      <c r="EF188" s="298"/>
      <c r="EH188" s="298"/>
      <c r="EJ188" s="298"/>
      <c r="EL188" s="298"/>
      <c r="EN188" s="298"/>
      <c r="EP188" s="298"/>
      <c r="ER188" s="298"/>
      <c r="ET188" s="298"/>
      <c r="EV188" s="298"/>
      <c r="EX188" s="298"/>
      <c r="EZ188" s="298"/>
      <c r="FB188" s="298"/>
      <c r="FD188" s="298"/>
      <c r="FF188" s="298"/>
      <c r="FH188" s="298"/>
      <c r="FJ188" s="298"/>
      <c r="FL188" s="298"/>
      <c r="FN188" s="298"/>
      <c r="FP188" s="298"/>
      <c r="FR188" s="298"/>
      <c r="FT188" s="298"/>
      <c r="FV188" s="298"/>
      <c r="FX188" s="298"/>
      <c r="FZ188" s="298"/>
      <c r="GB188" s="298"/>
      <c r="GD188" s="298"/>
      <c r="GF188" s="298"/>
      <c r="GH188" s="298"/>
      <c r="GJ188" s="298"/>
      <c r="GL188" s="298"/>
      <c r="GN188" s="298"/>
      <c r="GP188" s="298"/>
      <c r="GR188" s="298"/>
      <c r="GT188" s="298"/>
      <c r="GV188" s="298"/>
      <c r="GX188" s="298"/>
      <c r="GZ188" s="298"/>
      <c r="HB188" s="298"/>
      <c r="HD188" s="298"/>
      <c r="HF188" s="298"/>
      <c r="HH188" s="298"/>
      <c r="HJ188" s="298"/>
      <c r="HL188" s="298"/>
      <c r="HN188" s="298"/>
      <c r="HP188" s="298"/>
      <c r="HR188" s="298"/>
      <c r="HT188" s="298"/>
      <c r="HV188" s="298"/>
      <c r="HX188" s="298"/>
      <c r="HZ188" s="298"/>
      <c r="IB188" s="298"/>
      <c r="ID188" s="298"/>
      <c r="IF188" s="298"/>
      <c r="IH188" s="298"/>
      <c r="IJ188" s="298"/>
      <c r="IL188" s="298"/>
      <c r="IN188" s="260"/>
      <c r="IO188" s="260"/>
      <c r="IP188" s="260"/>
      <c r="IQ188" s="260"/>
      <c r="IR188" s="260"/>
      <c r="IS188" s="260"/>
      <c r="IT188" s="260"/>
      <c r="IU188" s="260"/>
      <c r="IV188" s="260"/>
    </row>
    <row r="189" spans="1:256" s="298" customFormat="1" ht="3" customHeight="1">
      <c r="A189" s="278"/>
      <c r="B189" s="141"/>
      <c r="C189" s="278"/>
      <c r="D189" s="140"/>
      <c r="E189" s="272"/>
      <c r="F189" s="287"/>
      <c r="G189" s="272"/>
      <c r="H189" s="135"/>
      <c r="IN189" s="260"/>
      <c r="IO189" s="260"/>
      <c r="IP189" s="260"/>
      <c r="IQ189" s="260"/>
      <c r="IR189" s="260"/>
      <c r="IS189" s="260"/>
      <c r="IT189" s="260"/>
      <c r="IU189" s="260"/>
      <c r="IV189" s="260"/>
    </row>
    <row r="190" spans="1:256" s="284" customFormat="1" ht="12.75">
      <c r="A190" s="281">
        <f>+B190*C190/100</f>
        <v>0</v>
      </c>
      <c r="B190" s="141">
        <v>0.5</v>
      </c>
      <c r="C190" s="282">
        <f>SUM(I190:IO190)/$F$2/B190*100</f>
        <v>0</v>
      </c>
      <c r="D190" s="143" t="s">
        <v>217</v>
      </c>
      <c r="E190" s="272"/>
      <c r="F190" s="283">
        <f>+'Quest.di gruppo omogeneo'!G203</f>
        <v>0.25</v>
      </c>
      <c r="G190" s="272"/>
      <c r="H190" s="135"/>
      <c r="J190" s="298"/>
      <c r="L190" s="298"/>
      <c r="N190" s="298"/>
      <c r="P190" s="298"/>
      <c r="R190" s="298"/>
      <c r="T190" s="298"/>
      <c r="V190" s="298"/>
      <c r="X190" s="298"/>
      <c r="Z190" s="298"/>
      <c r="AB190" s="298"/>
      <c r="AD190" s="298"/>
      <c r="AF190" s="298"/>
      <c r="AH190" s="298"/>
      <c r="AJ190" s="298"/>
      <c r="AL190" s="298"/>
      <c r="AN190" s="298"/>
      <c r="AP190" s="298"/>
      <c r="AR190" s="298"/>
      <c r="AT190" s="298"/>
      <c r="AV190" s="298"/>
      <c r="AX190" s="298"/>
      <c r="AZ190" s="298"/>
      <c r="BB190" s="298"/>
      <c r="BD190" s="298"/>
      <c r="BF190" s="298"/>
      <c r="BH190" s="298"/>
      <c r="BJ190" s="298"/>
      <c r="BL190" s="298"/>
      <c r="BN190" s="298"/>
      <c r="BP190" s="298"/>
      <c r="BR190" s="298"/>
      <c r="BT190" s="298"/>
      <c r="BV190" s="298"/>
      <c r="BX190" s="298"/>
      <c r="BZ190" s="298"/>
      <c r="CB190" s="298"/>
      <c r="CD190" s="298"/>
      <c r="CF190" s="298"/>
      <c r="CH190" s="298"/>
      <c r="CJ190" s="298"/>
      <c r="CL190" s="298"/>
      <c r="CN190" s="298"/>
      <c r="CP190" s="298"/>
      <c r="CR190" s="298"/>
      <c r="CT190" s="298"/>
      <c r="CV190" s="298"/>
      <c r="CX190" s="298"/>
      <c r="CZ190" s="298"/>
      <c r="DB190" s="298"/>
      <c r="DD190" s="298"/>
      <c r="DF190" s="298"/>
      <c r="DH190" s="298"/>
      <c r="DJ190" s="298"/>
      <c r="DL190" s="298"/>
      <c r="DN190" s="298"/>
      <c r="DP190" s="298"/>
      <c r="DR190" s="298"/>
      <c r="DT190" s="298"/>
      <c r="DV190" s="298"/>
      <c r="DX190" s="298"/>
      <c r="DZ190" s="298"/>
      <c r="EB190" s="298"/>
      <c r="ED190" s="298"/>
      <c r="EF190" s="298"/>
      <c r="EH190" s="298"/>
      <c r="EJ190" s="298"/>
      <c r="EL190" s="298"/>
      <c r="EN190" s="298"/>
      <c r="EP190" s="298"/>
      <c r="ER190" s="298"/>
      <c r="ET190" s="298"/>
      <c r="EV190" s="298"/>
      <c r="EX190" s="298"/>
      <c r="EZ190" s="298"/>
      <c r="FB190" s="298"/>
      <c r="FD190" s="298"/>
      <c r="FF190" s="298"/>
      <c r="FH190" s="298"/>
      <c r="FJ190" s="298"/>
      <c r="FL190" s="298"/>
      <c r="FN190" s="298"/>
      <c r="FP190" s="298"/>
      <c r="FR190" s="298"/>
      <c r="FT190" s="298"/>
      <c r="FV190" s="298"/>
      <c r="FX190" s="298"/>
      <c r="FZ190" s="298"/>
      <c r="GB190" s="298"/>
      <c r="GD190" s="298"/>
      <c r="GF190" s="298"/>
      <c r="GH190" s="298"/>
      <c r="GJ190" s="298"/>
      <c r="GL190" s="298"/>
      <c r="GN190" s="298"/>
      <c r="GP190" s="298"/>
      <c r="GR190" s="298"/>
      <c r="GT190" s="298"/>
      <c r="GV190" s="298"/>
      <c r="GX190" s="298"/>
      <c r="GZ190" s="298"/>
      <c r="HB190" s="298"/>
      <c r="HD190" s="298"/>
      <c r="HF190" s="298"/>
      <c r="HH190" s="298"/>
      <c r="HJ190" s="298"/>
      <c r="HL190" s="298"/>
      <c r="HN190" s="298"/>
      <c r="HP190" s="298"/>
      <c r="HR190" s="298"/>
      <c r="HT190" s="298"/>
      <c r="HV190" s="298"/>
      <c r="HX190" s="298"/>
      <c r="HZ190" s="298"/>
      <c r="IB190" s="298"/>
      <c r="ID190" s="298"/>
      <c r="IF190" s="298"/>
      <c r="IH190" s="298"/>
      <c r="IJ190" s="298"/>
      <c r="IL190" s="298"/>
      <c r="IN190" s="260"/>
      <c r="IO190" s="260"/>
      <c r="IP190" s="260"/>
      <c r="IQ190" s="260"/>
      <c r="IR190" s="260"/>
      <c r="IS190" s="260"/>
      <c r="IT190" s="260"/>
      <c r="IU190" s="260"/>
      <c r="IV190" s="260"/>
    </row>
    <row r="191" spans="1:256" s="298" customFormat="1" ht="3" customHeight="1">
      <c r="A191" s="278"/>
      <c r="B191" s="141"/>
      <c r="C191" s="278"/>
      <c r="D191" s="140"/>
      <c r="E191" s="272"/>
      <c r="F191" s="287"/>
      <c r="G191" s="272"/>
      <c r="H191" s="135"/>
      <c r="IN191" s="260"/>
      <c r="IO191" s="260"/>
      <c r="IP191" s="260"/>
      <c r="IQ191" s="260"/>
      <c r="IR191" s="260"/>
      <c r="IS191" s="260"/>
      <c r="IT191" s="260"/>
      <c r="IU191" s="260"/>
      <c r="IV191" s="260"/>
    </row>
    <row r="192" spans="1:256" s="284" customFormat="1" ht="12.75">
      <c r="A192" s="281">
        <f>+B192*C192/100</f>
        <v>0</v>
      </c>
      <c r="B192" s="141">
        <v>0.5</v>
      </c>
      <c r="C192" s="282">
        <f>SUM(I192:IO192)/$F$2/B192*100</f>
        <v>0</v>
      </c>
      <c r="D192" s="143" t="s">
        <v>218</v>
      </c>
      <c r="E192" s="272"/>
      <c r="F192" s="283">
        <f>+'Quest.di gruppo omogeneo'!G205</f>
        <v>0.25</v>
      </c>
      <c r="G192" s="272"/>
      <c r="H192" s="135"/>
      <c r="J192" s="298"/>
      <c r="L192" s="298"/>
      <c r="N192" s="298"/>
      <c r="P192" s="298"/>
      <c r="R192" s="298"/>
      <c r="T192" s="298"/>
      <c r="V192" s="298"/>
      <c r="X192" s="298"/>
      <c r="Z192" s="298"/>
      <c r="AB192" s="298"/>
      <c r="AD192" s="298"/>
      <c r="AF192" s="298"/>
      <c r="AH192" s="298"/>
      <c r="AJ192" s="298"/>
      <c r="AL192" s="298"/>
      <c r="AN192" s="298"/>
      <c r="AP192" s="298"/>
      <c r="AR192" s="298"/>
      <c r="AT192" s="298"/>
      <c r="AV192" s="298"/>
      <c r="AX192" s="298"/>
      <c r="AZ192" s="298"/>
      <c r="BB192" s="298"/>
      <c r="BD192" s="298"/>
      <c r="BF192" s="298"/>
      <c r="BH192" s="298"/>
      <c r="BJ192" s="298"/>
      <c r="BL192" s="298"/>
      <c r="BN192" s="298"/>
      <c r="BP192" s="298"/>
      <c r="BR192" s="298"/>
      <c r="BT192" s="298"/>
      <c r="BV192" s="298"/>
      <c r="BX192" s="298"/>
      <c r="BZ192" s="298"/>
      <c r="CB192" s="298"/>
      <c r="CD192" s="298"/>
      <c r="CF192" s="298"/>
      <c r="CH192" s="298"/>
      <c r="CJ192" s="298"/>
      <c r="CL192" s="298"/>
      <c r="CN192" s="298"/>
      <c r="CP192" s="298"/>
      <c r="CR192" s="298"/>
      <c r="CT192" s="298"/>
      <c r="CV192" s="298"/>
      <c r="CX192" s="298"/>
      <c r="CZ192" s="298"/>
      <c r="DB192" s="298"/>
      <c r="DD192" s="298"/>
      <c r="DF192" s="298"/>
      <c r="DH192" s="298"/>
      <c r="DJ192" s="298"/>
      <c r="DL192" s="298"/>
      <c r="DN192" s="298"/>
      <c r="DP192" s="298"/>
      <c r="DR192" s="298"/>
      <c r="DT192" s="298"/>
      <c r="DV192" s="298"/>
      <c r="DX192" s="298"/>
      <c r="DZ192" s="298"/>
      <c r="EB192" s="298"/>
      <c r="ED192" s="298"/>
      <c r="EF192" s="298"/>
      <c r="EH192" s="298"/>
      <c r="EJ192" s="298"/>
      <c r="EL192" s="298"/>
      <c r="EN192" s="298"/>
      <c r="EP192" s="298"/>
      <c r="ER192" s="298"/>
      <c r="ET192" s="298"/>
      <c r="EV192" s="298"/>
      <c r="EX192" s="298"/>
      <c r="EZ192" s="298"/>
      <c r="FB192" s="298"/>
      <c r="FD192" s="298"/>
      <c r="FF192" s="298"/>
      <c r="FH192" s="298"/>
      <c r="FJ192" s="298"/>
      <c r="FL192" s="298"/>
      <c r="FN192" s="298"/>
      <c r="FP192" s="298"/>
      <c r="FR192" s="298"/>
      <c r="FT192" s="298"/>
      <c r="FV192" s="298"/>
      <c r="FX192" s="298"/>
      <c r="FZ192" s="298"/>
      <c r="GB192" s="298"/>
      <c r="GD192" s="298"/>
      <c r="GF192" s="298"/>
      <c r="GH192" s="298"/>
      <c r="GJ192" s="298"/>
      <c r="GL192" s="298"/>
      <c r="GN192" s="298"/>
      <c r="GP192" s="298"/>
      <c r="GR192" s="298"/>
      <c r="GT192" s="298"/>
      <c r="GV192" s="298"/>
      <c r="GX192" s="298"/>
      <c r="GZ192" s="298"/>
      <c r="HB192" s="298"/>
      <c r="HD192" s="298"/>
      <c r="HF192" s="298"/>
      <c r="HH192" s="298"/>
      <c r="HJ192" s="298"/>
      <c r="HL192" s="298"/>
      <c r="HN192" s="298"/>
      <c r="HP192" s="298"/>
      <c r="HR192" s="298"/>
      <c r="HT192" s="298"/>
      <c r="HV192" s="298"/>
      <c r="HX192" s="298"/>
      <c r="HZ192" s="298"/>
      <c r="IB192" s="298"/>
      <c r="ID192" s="298"/>
      <c r="IF192" s="298"/>
      <c r="IH192" s="298"/>
      <c r="IJ192" s="298"/>
      <c r="IL192" s="298"/>
      <c r="IN192" s="260"/>
      <c r="IO192" s="260"/>
      <c r="IP192" s="260"/>
      <c r="IQ192" s="260"/>
      <c r="IR192" s="260"/>
      <c r="IS192" s="260"/>
      <c r="IT192" s="260"/>
      <c r="IU192" s="260"/>
      <c r="IV192" s="260"/>
    </row>
    <row r="193" spans="1:256" s="298" customFormat="1" ht="3" customHeight="1">
      <c r="A193" s="278"/>
      <c r="B193" s="141"/>
      <c r="C193" s="278"/>
      <c r="D193" s="140"/>
      <c r="E193" s="272"/>
      <c r="F193" s="287"/>
      <c r="G193" s="272"/>
      <c r="H193" s="135"/>
      <c r="IN193" s="260"/>
      <c r="IO193" s="260"/>
      <c r="IP193" s="260"/>
      <c r="IQ193" s="260"/>
      <c r="IR193" s="260"/>
      <c r="IS193" s="260"/>
      <c r="IT193" s="260"/>
      <c r="IU193" s="260"/>
      <c r="IV193" s="260"/>
    </row>
    <row r="194" spans="1:256" s="284" customFormat="1" ht="12.75">
      <c r="A194" s="281">
        <f>+B194*C194/100</f>
        <v>0</v>
      </c>
      <c r="B194" s="141">
        <v>1</v>
      </c>
      <c r="C194" s="282">
        <f>SUM(I194:IO194)/$F$2/B194*100</f>
        <v>0</v>
      </c>
      <c r="D194" s="152" t="s">
        <v>219</v>
      </c>
      <c r="E194" s="272"/>
      <c r="F194" s="283">
        <f>+'Quest.di gruppo omogeneo'!G207</f>
        <v>0.5</v>
      </c>
      <c r="G194" s="272"/>
      <c r="H194" s="135"/>
      <c r="J194" s="298"/>
      <c r="L194" s="298"/>
      <c r="N194" s="298"/>
      <c r="P194" s="298"/>
      <c r="R194" s="298"/>
      <c r="T194" s="298"/>
      <c r="V194" s="298"/>
      <c r="X194" s="298"/>
      <c r="Z194" s="298"/>
      <c r="AB194" s="298"/>
      <c r="AD194" s="298"/>
      <c r="AF194" s="298"/>
      <c r="AH194" s="298"/>
      <c r="AJ194" s="298"/>
      <c r="AL194" s="298"/>
      <c r="AN194" s="298"/>
      <c r="AP194" s="298"/>
      <c r="AR194" s="298"/>
      <c r="AT194" s="298"/>
      <c r="AV194" s="298"/>
      <c r="AX194" s="298"/>
      <c r="AZ194" s="298"/>
      <c r="BB194" s="298"/>
      <c r="BD194" s="298"/>
      <c r="BF194" s="298"/>
      <c r="BH194" s="298"/>
      <c r="BJ194" s="298"/>
      <c r="BL194" s="298"/>
      <c r="BN194" s="298"/>
      <c r="BP194" s="298"/>
      <c r="BR194" s="298"/>
      <c r="BT194" s="298"/>
      <c r="BV194" s="298"/>
      <c r="BX194" s="298"/>
      <c r="BZ194" s="298"/>
      <c r="CB194" s="298"/>
      <c r="CD194" s="298"/>
      <c r="CF194" s="298"/>
      <c r="CH194" s="298"/>
      <c r="CJ194" s="298"/>
      <c r="CL194" s="298"/>
      <c r="CN194" s="298"/>
      <c r="CP194" s="298"/>
      <c r="CR194" s="298"/>
      <c r="CT194" s="298"/>
      <c r="CV194" s="298"/>
      <c r="CX194" s="298"/>
      <c r="CZ194" s="298"/>
      <c r="DB194" s="298"/>
      <c r="DD194" s="298"/>
      <c r="DF194" s="298"/>
      <c r="DH194" s="298"/>
      <c r="DJ194" s="298"/>
      <c r="DL194" s="298"/>
      <c r="DN194" s="298"/>
      <c r="DP194" s="298"/>
      <c r="DR194" s="298"/>
      <c r="DT194" s="298"/>
      <c r="DV194" s="298"/>
      <c r="DX194" s="298"/>
      <c r="DZ194" s="298"/>
      <c r="EB194" s="298"/>
      <c r="ED194" s="298"/>
      <c r="EF194" s="298"/>
      <c r="EH194" s="298"/>
      <c r="EJ194" s="298"/>
      <c r="EL194" s="298"/>
      <c r="EN194" s="298"/>
      <c r="EP194" s="298"/>
      <c r="ER194" s="298"/>
      <c r="ET194" s="298"/>
      <c r="EV194" s="298"/>
      <c r="EX194" s="298"/>
      <c r="EZ194" s="298"/>
      <c r="FB194" s="298"/>
      <c r="FD194" s="298"/>
      <c r="FF194" s="298"/>
      <c r="FH194" s="298"/>
      <c r="FJ194" s="298"/>
      <c r="FL194" s="298"/>
      <c r="FN194" s="298"/>
      <c r="FP194" s="298"/>
      <c r="FR194" s="298"/>
      <c r="FT194" s="298"/>
      <c r="FV194" s="298"/>
      <c r="FX194" s="298"/>
      <c r="FZ194" s="298"/>
      <c r="GB194" s="298"/>
      <c r="GD194" s="298"/>
      <c r="GF194" s="298"/>
      <c r="GH194" s="298"/>
      <c r="GJ194" s="298"/>
      <c r="GL194" s="298"/>
      <c r="GN194" s="298"/>
      <c r="GP194" s="298"/>
      <c r="GR194" s="298"/>
      <c r="GT194" s="298"/>
      <c r="GV194" s="298"/>
      <c r="GX194" s="298"/>
      <c r="GZ194" s="298"/>
      <c r="HB194" s="298"/>
      <c r="HD194" s="298"/>
      <c r="HF194" s="298"/>
      <c r="HH194" s="298"/>
      <c r="HJ194" s="298"/>
      <c r="HL194" s="298"/>
      <c r="HN194" s="298"/>
      <c r="HP194" s="298"/>
      <c r="HR194" s="298"/>
      <c r="HT194" s="298"/>
      <c r="HV194" s="298"/>
      <c r="HX194" s="298"/>
      <c r="HZ194" s="298"/>
      <c r="IB194" s="298"/>
      <c r="ID194" s="298"/>
      <c r="IF194" s="298"/>
      <c r="IH194" s="298"/>
      <c r="IJ194" s="298"/>
      <c r="IL194" s="298"/>
      <c r="IN194" s="260"/>
      <c r="IO194" s="260"/>
      <c r="IP194" s="260"/>
      <c r="IQ194" s="260"/>
      <c r="IR194" s="260"/>
      <c r="IS194" s="260"/>
      <c r="IT194" s="260"/>
      <c r="IU194" s="260"/>
      <c r="IV194" s="260"/>
    </row>
    <row r="195" spans="1:256" s="298" customFormat="1" ht="3" customHeight="1">
      <c r="A195" s="278"/>
      <c r="B195" s="141"/>
      <c r="C195" s="278"/>
      <c r="D195" s="140"/>
      <c r="E195" s="272"/>
      <c r="F195" s="287"/>
      <c r="G195" s="272"/>
      <c r="H195" s="135"/>
      <c r="IN195" s="260"/>
      <c r="IO195" s="260"/>
      <c r="IP195" s="260"/>
      <c r="IQ195" s="260"/>
      <c r="IR195" s="260"/>
      <c r="IS195" s="260"/>
      <c r="IT195" s="260"/>
      <c r="IU195" s="260"/>
      <c r="IV195" s="260"/>
    </row>
    <row r="196" spans="1:256" s="298" customFormat="1" ht="12.75">
      <c r="A196" s="299">
        <f>SUM(A198:A211)</f>
        <v>0</v>
      </c>
      <c r="B196" s="299">
        <f>SUM(B198:B211)</f>
      </c>
      <c r="C196" s="300">
        <f>+A196/B196*100</f>
        <v>0</v>
      </c>
      <c r="D196" s="131" t="s">
        <v>221</v>
      </c>
      <c r="E196" s="272"/>
      <c r="F196" s="287"/>
      <c r="G196" s="272"/>
      <c r="H196" s="135"/>
      <c r="IN196" s="260"/>
      <c r="IO196" s="260"/>
      <c r="IP196" s="260"/>
      <c r="IQ196" s="260"/>
      <c r="IR196" s="260"/>
      <c r="IS196" s="260"/>
      <c r="IT196" s="260"/>
      <c r="IU196" s="260"/>
      <c r="IV196" s="260"/>
    </row>
    <row r="197" spans="1:256" s="298" customFormat="1" ht="3" customHeight="1">
      <c r="A197" s="278"/>
      <c r="B197" s="141"/>
      <c r="C197" s="278"/>
      <c r="D197" s="140"/>
      <c r="E197" s="272"/>
      <c r="F197" s="287"/>
      <c r="G197" s="272"/>
      <c r="H197" s="135"/>
      <c r="IN197" s="260"/>
      <c r="IO197" s="260"/>
      <c r="IP197" s="260"/>
      <c r="IQ197" s="260"/>
      <c r="IR197" s="260"/>
      <c r="IS197" s="260"/>
      <c r="IT197" s="260"/>
      <c r="IU197" s="260"/>
      <c r="IV197" s="260"/>
    </row>
    <row r="198" spans="1:256" s="284" customFormat="1" ht="12.75">
      <c r="A198" s="281">
        <f>+B198*C198/100</f>
        <v>0</v>
      </c>
      <c r="B198" s="141">
        <v>0.5</v>
      </c>
      <c r="C198" s="282">
        <f>SUM(I198:IO198)/$F$2/B198*100</f>
        <v>0</v>
      </c>
      <c r="D198" s="143" t="s">
        <v>222</v>
      </c>
      <c r="E198" s="272"/>
      <c r="F198" s="283">
        <f>+'Quest.di gruppo omogeneo'!G211</f>
        <v>0.25</v>
      </c>
      <c r="G198" s="272"/>
      <c r="H198" s="135"/>
      <c r="J198" s="298"/>
      <c r="L198" s="298"/>
      <c r="N198" s="298"/>
      <c r="P198" s="298"/>
      <c r="R198" s="298"/>
      <c r="T198" s="298"/>
      <c r="V198" s="298"/>
      <c r="X198" s="298"/>
      <c r="Z198" s="298"/>
      <c r="AB198" s="298"/>
      <c r="AD198" s="298"/>
      <c r="AF198" s="298"/>
      <c r="AH198" s="298"/>
      <c r="AJ198" s="298"/>
      <c r="AL198" s="298"/>
      <c r="AN198" s="298"/>
      <c r="AP198" s="298"/>
      <c r="AR198" s="298"/>
      <c r="AT198" s="298"/>
      <c r="AV198" s="298"/>
      <c r="AX198" s="298"/>
      <c r="AZ198" s="298"/>
      <c r="BB198" s="298"/>
      <c r="BD198" s="298"/>
      <c r="BF198" s="298"/>
      <c r="BH198" s="298"/>
      <c r="BJ198" s="298"/>
      <c r="BL198" s="298"/>
      <c r="BN198" s="298"/>
      <c r="BP198" s="298"/>
      <c r="BR198" s="298"/>
      <c r="BT198" s="298"/>
      <c r="BV198" s="298"/>
      <c r="BX198" s="298"/>
      <c r="BZ198" s="298"/>
      <c r="CB198" s="298"/>
      <c r="CD198" s="298"/>
      <c r="CF198" s="298"/>
      <c r="CH198" s="298"/>
      <c r="CJ198" s="298"/>
      <c r="CL198" s="298"/>
      <c r="CN198" s="298"/>
      <c r="CP198" s="298"/>
      <c r="CR198" s="298"/>
      <c r="CT198" s="298"/>
      <c r="CV198" s="298"/>
      <c r="CX198" s="298"/>
      <c r="CZ198" s="298"/>
      <c r="DB198" s="298"/>
      <c r="DD198" s="298"/>
      <c r="DF198" s="298"/>
      <c r="DH198" s="298"/>
      <c r="DJ198" s="298"/>
      <c r="DL198" s="298"/>
      <c r="DN198" s="298"/>
      <c r="DP198" s="298"/>
      <c r="DR198" s="298"/>
      <c r="DT198" s="298"/>
      <c r="DV198" s="298"/>
      <c r="DX198" s="298"/>
      <c r="DZ198" s="298"/>
      <c r="EB198" s="298"/>
      <c r="ED198" s="298"/>
      <c r="EF198" s="298"/>
      <c r="EH198" s="298"/>
      <c r="EJ198" s="298"/>
      <c r="EL198" s="298"/>
      <c r="EN198" s="298"/>
      <c r="EP198" s="298"/>
      <c r="ER198" s="298"/>
      <c r="ET198" s="298"/>
      <c r="EV198" s="298"/>
      <c r="EX198" s="298"/>
      <c r="EZ198" s="298"/>
      <c r="FB198" s="298"/>
      <c r="FD198" s="298"/>
      <c r="FF198" s="298"/>
      <c r="FH198" s="298"/>
      <c r="FJ198" s="298"/>
      <c r="FL198" s="298"/>
      <c r="FN198" s="298"/>
      <c r="FP198" s="298"/>
      <c r="FR198" s="298"/>
      <c r="FT198" s="298"/>
      <c r="FV198" s="298"/>
      <c r="FX198" s="298"/>
      <c r="FZ198" s="298"/>
      <c r="GB198" s="298"/>
      <c r="GD198" s="298"/>
      <c r="GF198" s="298"/>
      <c r="GH198" s="298"/>
      <c r="GJ198" s="298"/>
      <c r="GL198" s="298"/>
      <c r="GN198" s="298"/>
      <c r="GP198" s="298"/>
      <c r="GR198" s="298"/>
      <c r="GT198" s="298"/>
      <c r="GV198" s="298"/>
      <c r="GX198" s="298"/>
      <c r="GZ198" s="298"/>
      <c r="HB198" s="298"/>
      <c r="HD198" s="298"/>
      <c r="HF198" s="298"/>
      <c r="HH198" s="298"/>
      <c r="HJ198" s="298"/>
      <c r="HL198" s="298"/>
      <c r="HN198" s="298"/>
      <c r="HP198" s="298"/>
      <c r="HR198" s="298"/>
      <c r="HT198" s="298"/>
      <c r="HV198" s="298"/>
      <c r="HX198" s="298"/>
      <c r="HZ198" s="298"/>
      <c r="IB198" s="298"/>
      <c r="ID198" s="298"/>
      <c r="IF198" s="298"/>
      <c r="IH198" s="298"/>
      <c r="IJ198" s="298"/>
      <c r="IL198" s="298"/>
      <c r="IN198" s="260"/>
      <c r="IO198" s="260"/>
      <c r="IP198" s="260"/>
      <c r="IQ198" s="260"/>
      <c r="IR198" s="260"/>
      <c r="IS198" s="260"/>
      <c r="IT198" s="260"/>
      <c r="IU198" s="260"/>
      <c r="IV198" s="260"/>
    </row>
    <row r="199" spans="1:256" s="298" customFormat="1" ht="3" customHeight="1">
      <c r="A199" s="278"/>
      <c r="B199" s="141"/>
      <c r="C199" s="278"/>
      <c r="D199" s="140"/>
      <c r="E199" s="272"/>
      <c r="F199" s="287"/>
      <c r="G199" s="272"/>
      <c r="H199" s="135"/>
      <c r="IN199" s="260"/>
      <c r="IO199" s="260"/>
      <c r="IP199" s="260"/>
      <c r="IQ199" s="260"/>
      <c r="IR199" s="260"/>
      <c r="IS199" s="260"/>
      <c r="IT199" s="260"/>
      <c r="IU199" s="260"/>
      <c r="IV199" s="260"/>
    </row>
    <row r="200" spans="1:256" s="284" customFormat="1" ht="12.75">
      <c r="A200" s="281">
        <f>+B200*C200/100</f>
        <v>0</v>
      </c>
      <c r="B200" s="141">
        <v>0.5</v>
      </c>
      <c r="C200" s="282">
        <f>SUM(I200:IO200)/$F$2/B200*100</f>
        <v>0</v>
      </c>
      <c r="D200" s="143" t="s">
        <v>223</v>
      </c>
      <c r="E200" s="272"/>
      <c r="F200" s="283">
        <f>+'Quest.di gruppo omogeneo'!G213</f>
        <v>0.25</v>
      </c>
      <c r="G200" s="272"/>
      <c r="H200" s="135"/>
      <c r="J200" s="298"/>
      <c r="L200" s="298"/>
      <c r="N200" s="298"/>
      <c r="P200" s="298"/>
      <c r="R200" s="298"/>
      <c r="T200" s="298"/>
      <c r="V200" s="298"/>
      <c r="X200" s="298"/>
      <c r="Z200" s="298"/>
      <c r="AB200" s="298"/>
      <c r="AD200" s="298"/>
      <c r="AF200" s="298"/>
      <c r="AH200" s="298"/>
      <c r="AJ200" s="298"/>
      <c r="AL200" s="298"/>
      <c r="AN200" s="298"/>
      <c r="AP200" s="298"/>
      <c r="AR200" s="298"/>
      <c r="AT200" s="298"/>
      <c r="AV200" s="298"/>
      <c r="AX200" s="298"/>
      <c r="AZ200" s="298"/>
      <c r="BB200" s="298"/>
      <c r="BD200" s="298"/>
      <c r="BF200" s="298"/>
      <c r="BH200" s="298"/>
      <c r="BJ200" s="298"/>
      <c r="BL200" s="298"/>
      <c r="BN200" s="298"/>
      <c r="BP200" s="298"/>
      <c r="BR200" s="298"/>
      <c r="BT200" s="298"/>
      <c r="BV200" s="298"/>
      <c r="BX200" s="298"/>
      <c r="BZ200" s="298"/>
      <c r="CB200" s="298"/>
      <c r="CD200" s="298"/>
      <c r="CF200" s="298"/>
      <c r="CH200" s="298"/>
      <c r="CJ200" s="298"/>
      <c r="CL200" s="298"/>
      <c r="CN200" s="298"/>
      <c r="CP200" s="298"/>
      <c r="CR200" s="298"/>
      <c r="CT200" s="298"/>
      <c r="CV200" s="298"/>
      <c r="CX200" s="298"/>
      <c r="CZ200" s="298"/>
      <c r="DB200" s="298"/>
      <c r="DD200" s="298"/>
      <c r="DF200" s="298"/>
      <c r="DH200" s="298"/>
      <c r="DJ200" s="298"/>
      <c r="DL200" s="298"/>
      <c r="DN200" s="298"/>
      <c r="DP200" s="298"/>
      <c r="DR200" s="298"/>
      <c r="DT200" s="298"/>
      <c r="DV200" s="298"/>
      <c r="DX200" s="298"/>
      <c r="DZ200" s="298"/>
      <c r="EB200" s="298"/>
      <c r="ED200" s="298"/>
      <c r="EF200" s="298"/>
      <c r="EH200" s="298"/>
      <c r="EJ200" s="298"/>
      <c r="EL200" s="298"/>
      <c r="EN200" s="298"/>
      <c r="EP200" s="298"/>
      <c r="ER200" s="298"/>
      <c r="ET200" s="298"/>
      <c r="EV200" s="298"/>
      <c r="EX200" s="298"/>
      <c r="EZ200" s="298"/>
      <c r="FB200" s="298"/>
      <c r="FD200" s="298"/>
      <c r="FF200" s="298"/>
      <c r="FH200" s="298"/>
      <c r="FJ200" s="298"/>
      <c r="FL200" s="298"/>
      <c r="FN200" s="298"/>
      <c r="FP200" s="298"/>
      <c r="FR200" s="298"/>
      <c r="FT200" s="298"/>
      <c r="FV200" s="298"/>
      <c r="FX200" s="298"/>
      <c r="FZ200" s="298"/>
      <c r="GB200" s="298"/>
      <c r="GD200" s="298"/>
      <c r="GF200" s="298"/>
      <c r="GH200" s="298"/>
      <c r="GJ200" s="298"/>
      <c r="GL200" s="298"/>
      <c r="GN200" s="298"/>
      <c r="GP200" s="298"/>
      <c r="GR200" s="298"/>
      <c r="GT200" s="298"/>
      <c r="GV200" s="298"/>
      <c r="GX200" s="298"/>
      <c r="GZ200" s="298"/>
      <c r="HB200" s="298"/>
      <c r="HD200" s="298"/>
      <c r="HF200" s="298"/>
      <c r="HH200" s="298"/>
      <c r="HJ200" s="298"/>
      <c r="HL200" s="298"/>
      <c r="HN200" s="298"/>
      <c r="HP200" s="298"/>
      <c r="HR200" s="298"/>
      <c r="HT200" s="298"/>
      <c r="HV200" s="298"/>
      <c r="HX200" s="298"/>
      <c r="HZ200" s="298"/>
      <c r="IB200" s="298"/>
      <c r="ID200" s="298"/>
      <c r="IF200" s="298"/>
      <c r="IH200" s="298"/>
      <c r="IJ200" s="298"/>
      <c r="IL200" s="298"/>
      <c r="IN200" s="260"/>
      <c r="IO200" s="260"/>
      <c r="IP200" s="260"/>
      <c r="IQ200" s="260"/>
      <c r="IR200" s="260"/>
      <c r="IS200" s="260"/>
      <c r="IT200" s="260"/>
      <c r="IU200" s="260"/>
      <c r="IV200" s="260"/>
    </row>
    <row r="201" spans="1:256" s="298" customFormat="1" ht="3" customHeight="1">
      <c r="A201" s="278"/>
      <c r="B201" s="141"/>
      <c r="C201" s="278"/>
      <c r="D201" s="140"/>
      <c r="E201" s="272"/>
      <c r="F201" s="287"/>
      <c r="G201" s="272"/>
      <c r="H201" s="135"/>
      <c r="IN201" s="260"/>
      <c r="IO201" s="260"/>
      <c r="IP201" s="260"/>
      <c r="IQ201" s="260"/>
      <c r="IR201" s="260"/>
      <c r="IS201" s="260"/>
      <c r="IT201" s="260"/>
      <c r="IU201" s="260"/>
      <c r="IV201" s="260"/>
    </row>
    <row r="202" spans="1:256" s="284" customFormat="1" ht="12.75">
      <c r="A202" s="281">
        <f>+B202*C202/100</f>
        <v>0</v>
      </c>
      <c r="B202" s="141">
        <v>1</v>
      </c>
      <c r="C202" s="282">
        <f>SUM(I202:IO202)/$F$2/B202*100</f>
        <v>0</v>
      </c>
      <c r="D202" s="143" t="s">
        <v>224</v>
      </c>
      <c r="E202" s="272"/>
      <c r="F202" s="283">
        <f>+'Quest.di gruppo omogeneo'!G215</f>
        <v>0.5</v>
      </c>
      <c r="G202" s="272"/>
      <c r="H202" s="135"/>
      <c r="J202" s="298"/>
      <c r="L202" s="298"/>
      <c r="N202" s="298"/>
      <c r="P202" s="298"/>
      <c r="R202" s="298"/>
      <c r="T202" s="298"/>
      <c r="V202" s="298"/>
      <c r="X202" s="298"/>
      <c r="Z202" s="298"/>
      <c r="AB202" s="298"/>
      <c r="AD202" s="298"/>
      <c r="AF202" s="298"/>
      <c r="AH202" s="298"/>
      <c r="AJ202" s="298"/>
      <c r="AL202" s="298"/>
      <c r="AN202" s="298"/>
      <c r="AP202" s="298"/>
      <c r="AR202" s="298"/>
      <c r="AT202" s="298"/>
      <c r="AV202" s="298"/>
      <c r="AX202" s="298"/>
      <c r="AZ202" s="298"/>
      <c r="BB202" s="298"/>
      <c r="BD202" s="298"/>
      <c r="BF202" s="298"/>
      <c r="BH202" s="298"/>
      <c r="BJ202" s="298"/>
      <c r="BL202" s="298"/>
      <c r="BN202" s="298"/>
      <c r="BP202" s="298"/>
      <c r="BR202" s="298"/>
      <c r="BT202" s="298"/>
      <c r="BV202" s="298"/>
      <c r="BX202" s="298"/>
      <c r="BZ202" s="298"/>
      <c r="CB202" s="298"/>
      <c r="CD202" s="298"/>
      <c r="CF202" s="298"/>
      <c r="CH202" s="298"/>
      <c r="CJ202" s="298"/>
      <c r="CL202" s="298"/>
      <c r="CN202" s="298"/>
      <c r="CP202" s="298"/>
      <c r="CR202" s="298"/>
      <c r="CT202" s="298"/>
      <c r="CV202" s="298"/>
      <c r="CX202" s="298"/>
      <c r="CZ202" s="298"/>
      <c r="DB202" s="298"/>
      <c r="DD202" s="298"/>
      <c r="DF202" s="298"/>
      <c r="DH202" s="298"/>
      <c r="DJ202" s="298"/>
      <c r="DL202" s="298"/>
      <c r="DN202" s="298"/>
      <c r="DP202" s="298"/>
      <c r="DR202" s="298"/>
      <c r="DT202" s="298"/>
      <c r="DV202" s="298"/>
      <c r="DX202" s="298"/>
      <c r="DZ202" s="298"/>
      <c r="EB202" s="298"/>
      <c r="ED202" s="298"/>
      <c r="EF202" s="298"/>
      <c r="EH202" s="298"/>
      <c r="EJ202" s="298"/>
      <c r="EL202" s="298"/>
      <c r="EN202" s="298"/>
      <c r="EP202" s="298"/>
      <c r="ER202" s="298"/>
      <c r="ET202" s="298"/>
      <c r="EV202" s="298"/>
      <c r="EX202" s="298"/>
      <c r="EZ202" s="298"/>
      <c r="FB202" s="298"/>
      <c r="FD202" s="298"/>
      <c r="FF202" s="298"/>
      <c r="FH202" s="298"/>
      <c r="FJ202" s="298"/>
      <c r="FL202" s="298"/>
      <c r="FN202" s="298"/>
      <c r="FP202" s="298"/>
      <c r="FR202" s="298"/>
      <c r="FT202" s="298"/>
      <c r="FV202" s="298"/>
      <c r="FX202" s="298"/>
      <c r="FZ202" s="298"/>
      <c r="GB202" s="298"/>
      <c r="GD202" s="298"/>
      <c r="GF202" s="298"/>
      <c r="GH202" s="298"/>
      <c r="GJ202" s="298"/>
      <c r="GL202" s="298"/>
      <c r="GN202" s="298"/>
      <c r="GP202" s="298"/>
      <c r="GR202" s="298"/>
      <c r="GT202" s="298"/>
      <c r="GV202" s="298"/>
      <c r="GX202" s="298"/>
      <c r="GZ202" s="298"/>
      <c r="HB202" s="298"/>
      <c r="HD202" s="298"/>
      <c r="HF202" s="298"/>
      <c r="HH202" s="298"/>
      <c r="HJ202" s="298"/>
      <c r="HL202" s="298"/>
      <c r="HN202" s="298"/>
      <c r="HP202" s="298"/>
      <c r="HR202" s="298"/>
      <c r="HT202" s="298"/>
      <c r="HV202" s="298"/>
      <c r="HX202" s="298"/>
      <c r="HZ202" s="298"/>
      <c r="IB202" s="298"/>
      <c r="ID202" s="298"/>
      <c r="IF202" s="298"/>
      <c r="IH202" s="298"/>
      <c r="IJ202" s="298"/>
      <c r="IL202" s="298"/>
      <c r="IN202" s="260"/>
      <c r="IO202" s="260"/>
      <c r="IP202" s="260"/>
      <c r="IQ202" s="260"/>
      <c r="IR202" s="260"/>
      <c r="IS202" s="260"/>
      <c r="IT202" s="260"/>
      <c r="IU202" s="260"/>
      <c r="IV202" s="260"/>
    </row>
    <row r="203" spans="1:256" s="298" customFormat="1" ht="3" customHeight="1">
      <c r="A203" s="278"/>
      <c r="B203" s="141"/>
      <c r="C203" s="278"/>
      <c r="D203" s="140"/>
      <c r="E203" s="272"/>
      <c r="F203" s="287"/>
      <c r="G203" s="272"/>
      <c r="H203" s="135"/>
      <c r="IN203" s="260"/>
      <c r="IO203" s="260"/>
      <c r="IP203" s="260"/>
      <c r="IQ203" s="260"/>
      <c r="IR203" s="260"/>
      <c r="IS203" s="260"/>
      <c r="IT203" s="260"/>
      <c r="IU203" s="260"/>
      <c r="IV203" s="260"/>
    </row>
    <row r="204" spans="1:256" s="284" customFormat="1" ht="12.75">
      <c r="A204" s="281">
        <f>+B204*C204/100</f>
        <v>0</v>
      </c>
      <c r="B204" s="141">
        <v>1</v>
      </c>
      <c r="C204" s="282">
        <f>SUM(I204:IO204)/$F$2/B204*100</f>
        <v>0</v>
      </c>
      <c r="D204" s="143" t="s">
        <v>225</v>
      </c>
      <c r="E204" s="272"/>
      <c r="F204" s="283">
        <f>+'Quest.di gruppo omogeneo'!G217</f>
        <v>0.5</v>
      </c>
      <c r="G204" s="272"/>
      <c r="H204" s="135"/>
      <c r="J204" s="298"/>
      <c r="L204" s="298"/>
      <c r="N204" s="298"/>
      <c r="P204" s="298"/>
      <c r="R204" s="298"/>
      <c r="T204" s="298"/>
      <c r="V204" s="298"/>
      <c r="X204" s="298"/>
      <c r="Z204" s="298"/>
      <c r="AB204" s="298"/>
      <c r="AD204" s="298"/>
      <c r="AF204" s="298"/>
      <c r="AH204" s="298"/>
      <c r="AJ204" s="298"/>
      <c r="AL204" s="298"/>
      <c r="AN204" s="298"/>
      <c r="AP204" s="298"/>
      <c r="AR204" s="298"/>
      <c r="AT204" s="298"/>
      <c r="AV204" s="298"/>
      <c r="AX204" s="298"/>
      <c r="AZ204" s="298"/>
      <c r="BB204" s="298"/>
      <c r="BD204" s="298"/>
      <c r="BF204" s="298"/>
      <c r="BH204" s="298"/>
      <c r="BJ204" s="298"/>
      <c r="BL204" s="298"/>
      <c r="BN204" s="298"/>
      <c r="BP204" s="298"/>
      <c r="BR204" s="298"/>
      <c r="BT204" s="298"/>
      <c r="BV204" s="298"/>
      <c r="BX204" s="298"/>
      <c r="BZ204" s="298"/>
      <c r="CB204" s="298"/>
      <c r="CD204" s="298"/>
      <c r="CF204" s="298"/>
      <c r="CH204" s="298"/>
      <c r="CJ204" s="298"/>
      <c r="CL204" s="298"/>
      <c r="CN204" s="298"/>
      <c r="CP204" s="298"/>
      <c r="CR204" s="298"/>
      <c r="CT204" s="298"/>
      <c r="CV204" s="298"/>
      <c r="CX204" s="298"/>
      <c r="CZ204" s="298"/>
      <c r="DB204" s="298"/>
      <c r="DD204" s="298"/>
      <c r="DF204" s="298"/>
      <c r="DH204" s="298"/>
      <c r="DJ204" s="298"/>
      <c r="DL204" s="298"/>
      <c r="DN204" s="298"/>
      <c r="DP204" s="298"/>
      <c r="DR204" s="298"/>
      <c r="DT204" s="298"/>
      <c r="DV204" s="298"/>
      <c r="DX204" s="298"/>
      <c r="DZ204" s="298"/>
      <c r="EB204" s="298"/>
      <c r="ED204" s="298"/>
      <c r="EF204" s="298"/>
      <c r="EH204" s="298"/>
      <c r="EJ204" s="298"/>
      <c r="EL204" s="298"/>
      <c r="EN204" s="298"/>
      <c r="EP204" s="298"/>
      <c r="ER204" s="298"/>
      <c r="ET204" s="298"/>
      <c r="EV204" s="298"/>
      <c r="EX204" s="298"/>
      <c r="EZ204" s="298"/>
      <c r="FB204" s="298"/>
      <c r="FD204" s="298"/>
      <c r="FF204" s="298"/>
      <c r="FH204" s="298"/>
      <c r="FJ204" s="298"/>
      <c r="FL204" s="298"/>
      <c r="FN204" s="298"/>
      <c r="FP204" s="298"/>
      <c r="FR204" s="298"/>
      <c r="FT204" s="298"/>
      <c r="FV204" s="298"/>
      <c r="FX204" s="298"/>
      <c r="FZ204" s="298"/>
      <c r="GB204" s="298"/>
      <c r="GD204" s="298"/>
      <c r="GF204" s="298"/>
      <c r="GH204" s="298"/>
      <c r="GJ204" s="298"/>
      <c r="GL204" s="298"/>
      <c r="GN204" s="298"/>
      <c r="GP204" s="298"/>
      <c r="GR204" s="298"/>
      <c r="GT204" s="298"/>
      <c r="GV204" s="298"/>
      <c r="GX204" s="298"/>
      <c r="GZ204" s="298"/>
      <c r="HB204" s="298"/>
      <c r="HD204" s="298"/>
      <c r="HF204" s="298"/>
      <c r="HH204" s="298"/>
      <c r="HJ204" s="298"/>
      <c r="HL204" s="298"/>
      <c r="HN204" s="298"/>
      <c r="HP204" s="298"/>
      <c r="HR204" s="298"/>
      <c r="HT204" s="298"/>
      <c r="HV204" s="298"/>
      <c r="HX204" s="298"/>
      <c r="HZ204" s="298"/>
      <c r="IB204" s="298"/>
      <c r="ID204" s="298"/>
      <c r="IF204" s="298"/>
      <c r="IH204" s="298"/>
      <c r="IJ204" s="298"/>
      <c r="IL204" s="298"/>
      <c r="IN204" s="260"/>
      <c r="IO204" s="260"/>
      <c r="IP204" s="260"/>
      <c r="IQ204" s="260"/>
      <c r="IR204" s="260"/>
      <c r="IS204" s="260"/>
      <c r="IT204" s="260"/>
      <c r="IU204" s="260"/>
      <c r="IV204" s="260"/>
    </row>
    <row r="205" spans="1:256" s="298" customFormat="1" ht="3" customHeight="1">
      <c r="A205" s="278"/>
      <c r="B205" s="141"/>
      <c r="C205" s="278"/>
      <c r="D205" s="140"/>
      <c r="E205" s="272"/>
      <c r="F205" s="287"/>
      <c r="G205" s="272"/>
      <c r="H205" s="135"/>
      <c r="IN205" s="260"/>
      <c r="IO205" s="260"/>
      <c r="IP205" s="260"/>
      <c r="IQ205" s="260"/>
      <c r="IR205" s="260"/>
      <c r="IS205" s="260"/>
      <c r="IT205" s="260"/>
      <c r="IU205" s="260"/>
      <c r="IV205" s="260"/>
    </row>
    <row r="206" spans="1:256" s="284" customFormat="1" ht="12.75">
      <c r="A206" s="281">
        <f>+B206*C206/100</f>
        <v>0</v>
      </c>
      <c r="B206" s="141">
        <v>1</v>
      </c>
      <c r="C206" s="282">
        <f>SUM(I206:IO206)/$F$2/B206*100</f>
        <v>0</v>
      </c>
      <c r="D206" s="143" t="s">
        <v>226</v>
      </c>
      <c r="E206" s="272"/>
      <c r="F206" s="283">
        <f>+'Quest.di gruppo omogeneo'!G219</f>
        <v>0.5</v>
      </c>
      <c r="G206" s="272"/>
      <c r="H206" s="135"/>
      <c r="J206" s="298"/>
      <c r="L206" s="298"/>
      <c r="N206" s="298"/>
      <c r="P206" s="298"/>
      <c r="R206" s="298"/>
      <c r="T206" s="298"/>
      <c r="V206" s="298"/>
      <c r="X206" s="298"/>
      <c r="Z206" s="298"/>
      <c r="AB206" s="298"/>
      <c r="AD206" s="298"/>
      <c r="AF206" s="298"/>
      <c r="AH206" s="298"/>
      <c r="AJ206" s="298"/>
      <c r="AL206" s="298"/>
      <c r="AN206" s="298"/>
      <c r="AP206" s="298"/>
      <c r="AR206" s="298"/>
      <c r="AT206" s="298"/>
      <c r="AV206" s="298"/>
      <c r="AX206" s="298"/>
      <c r="AZ206" s="298"/>
      <c r="BB206" s="298"/>
      <c r="BD206" s="298"/>
      <c r="BF206" s="298"/>
      <c r="BH206" s="298"/>
      <c r="BJ206" s="298"/>
      <c r="BL206" s="298"/>
      <c r="BN206" s="298"/>
      <c r="BP206" s="298"/>
      <c r="BR206" s="298"/>
      <c r="BT206" s="298"/>
      <c r="BV206" s="298"/>
      <c r="BX206" s="298"/>
      <c r="BZ206" s="298"/>
      <c r="CB206" s="298"/>
      <c r="CD206" s="298"/>
      <c r="CF206" s="298"/>
      <c r="CH206" s="298"/>
      <c r="CJ206" s="298"/>
      <c r="CL206" s="298"/>
      <c r="CN206" s="298"/>
      <c r="CP206" s="298"/>
      <c r="CR206" s="298"/>
      <c r="CT206" s="298"/>
      <c r="CV206" s="298"/>
      <c r="CX206" s="298"/>
      <c r="CZ206" s="298"/>
      <c r="DB206" s="298"/>
      <c r="DD206" s="298"/>
      <c r="DF206" s="298"/>
      <c r="DH206" s="298"/>
      <c r="DJ206" s="298"/>
      <c r="DL206" s="298"/>
      <c r="DN206" s="298"/>
      <c r="DP206" s="298"/>
      <c r="DR206" s="298"/>
      <c r="DT206" s="298"/>
      <c r="DV206" s="298"/>
      <c r="DX206" s="298"/>
      <c r="DZ206" s="298"/>
      <c r="EB206" s="298"/>
      <c r="ED206" s="298"/>
      <c r="EF206" s="298"/>
      <c r="EH206" s="298"/>
      <c r="EJ206" s="298"/>
      <c r="EL206" s="298"/>
      <c r="EN206" s="298"/>
      <c r="EP206" s="298"/>
      <c r="ER206" s="298"/>
      <c r="ET206" s="298"/>
      <c r="EV206" s="298"/>
      <c r="EX206" s="298"/>
      <c r="EZ206" s="298"/>
      <c r="FB206" s="298"/>
      <c r="FD206" s="298"/>
      <c r="FF206" s="298"/>
      <c r="FH206" s="298"/>
      <c r="FJ206" s="298"/>
      <c r="FL206" s="298"/>
      <c r="FN206" s="298"/>
      <c r="FP206" s="298"/>
      <c r="FR206" s="298"/>
      <c r="FT206" s="298"/>
      <c r="FV206" s="298"/>
      <c r="FX206" s="298"/>
      <c r="FZ206" s="298"/>
      <c r="GB206" s="298"/>
      <c r="GD206" s="298"/>
      <c r="GF206" s="298"/>
      <c r="GH206" s="298"/>
      <c r="GJ206" s="298"/>
      <c r="GL206" s="298"/>
      <c r="GN206" s="298"/>
      <c r="GP206" s="298"/>
      <c r="GR206" s="298"/>
      <c r="GT206" s="298"/>
      <c r="GV206" s="298"/>
      <c r="GX206" s="298"/>
      <c r="GZ206" s="298"/>
      <c r="HB206" s="298"/>
      <c r="HD206" s="298"/>
      <c r="HF206" s="298"/>
      <c r="HH206" s="298"/>
      <c r="HJ206" s="298"/>
      <c r="HL206" s="298"/>
      <c r="HN206" s="298"/>
      <c r="HP206" s="298"/>
      <c r="HR206" s="298"/>
      <c r="HT206" s="298"/>
      <c r="HV206" s="298"/>
      <c r="HX206" s="298"/>
      <c r="HZ206" s="298"/>
      <c r="IB206" s="298"/>
      <c r="ID206" s="298"/>
      <c r="IF206" s="298"/>
      <c r="IH206" s="298"/>
      <c r="IJ206" s="298"/>
      <c r="IL206" s="298"/>
      <c r="IN206" s="260"/>
      <c r="IO206" s="260"/>
      <c r="IP206" s="260"/>
      <c r="IQ206" s="260"/>
      <c r="IR206" s="260"/>
      <c r="IS206" s="260"/>
      <c r="IT206" s="260"/>
      <c r="IU206" s="260"/>
      <c r="IV206" s="260"/>
    </row>
    <row r="207" spans="1:256" s="298" customFormat="1" ht="3" customHeight="1">
      <c r="A207" s="278"/>
      <c r="B207" s="141"/>
      <c r="C207" s="278"/>
      <c r="D207" s="140"/>
      <c r="E207" s="272"/>
      <c r="F207" s="287"/>
      <c r="G207" s="272"/>
      <c r="H207" s="135"/>
      <c r="IN207" s="260"/>
      <c r="IO207" s="260"/>
      <c r="IP207" s="260"/>
      <c r="IQ207" s="260"/>
      <c r="IR207" s="260"/>
      <c r="IS207" s="260"/>
      <c r="IT207" s="260"/>
      <c r="IU207" s="260"/>
      <c r="IV207" s="260"/>
    </row>
    <row r="208" spans="1:256" s="302" customFormat="1" ht="12.75">
      <c r="A208" s="278"/>
      <c r="B208" s="141"/>
      <c r="C208" s="278"/>
      <c r="D208" s="143" t="s">
        <v>227</v>
      </c>
      <c r="E208" s="272"/>
      <c r="F208" s="301"/>
      <c r="G208" s="272"/>
      <c r="H208" s="135"/>
      <c r="J208" s="298"/>
      <c r="L208" s="298"/>
      <c r="N208" s="298"/>
      <c r="P208" s="298"/>
      <c r="R208" s="298"/>
      <c r="T208" s="298"/>
      <c r="V208" s="298"/>
      <c r="X208" s="298"/>
      <c r="Z208" s="298"/>
      <c r="AB208" s="298"/>
      <c r="AD208" s="298"/>
      <c r="AF208" s="298"/>
      <c r="AH208" s="298"/>
      <c r="AJ208" s="298"/>
      <c r="AL208" s="298"/>
      <c r="AN208" s="298"/>
      <c r="AP208" s="298"/>
      <c r="AR208" s="298"/>
      <c r="AT208" s="298"/>
      <c r="AV208" s="298"/>
      <c r="AX208" s="298"/>
      <c r="AZ208" s="298"/>
      <c r="BB208" s="298"/>
      <c r="BD208" s="298"/>
      <c r="BF208" s="298"/>
      <c r="BH208" s="298"/>
      <c r="BJ208" s="298"/>
      <c r="BL208" s="298"/>
      <c r="BN208" s="298"/>
      <c r="BP208" s="298"/>
      <c r="BR208" s="298"/>
      <c r="BT208" s="298"/>
      <c r="BV208" s="298"/>
      <c r="BX208" s="298"/>
      <c r="BZ208" s="298"/>
      <c r="CB208" s="298"/>
      <c r="CD208" s="298"/>
      <c r="CF208" s="298"/>
      <c r="CH208" s="298"/>
      <c r="CJ208" s="298"/>
      <c r="CL208" s="298"/>
      <c r="CN208" s="298"/>
      <c r="CP208" s="298"/>
      <c r="CR208" s="298"/>
      <c r="CT208" s="298"/>
      <c r="CV208" s="298"/>
      <c r="CX208" s="298"/>
      <c r="CZ208" s="298"/>
      <c r="DB208" s="298"/>
      <c r="DD208" s="298"/>
      <c r="DF208" s="298"/>
      <c r="DH208" s="298"/>
      <c r="DJ208" s="298"/>
      <c r="DL208" s="298"/>
      <c r="DN208" s="298"/>
      <c r="DP208" s="298"/>
      <c r="DR208" s="298"/>
      <c r="DT208" s="298"/>
      <c r="DV208" s="298"/>
      <c r="DX208" s="298"/>
      <c r="DZ208" s="298"/>
      <c r="EB208" s="298"/>
      <c r="ED208" s="298"/>
      <c r="EF208" s="298"/>
      <c r="EH208" s="298"/>
      <c r="EJ208" s="298"/>
      <c r="EL208" s="298"/>
      <c r="EN208" s="298"/>
      <c r="EP208" s="298"/>
      <c r="ER208" s="298"/>
      <c r="ET208" s="298"/>
      <c r="EV208" s="298"/>
      <c r="EX208" s="298"/>
      <c r="EZ208" s="298"/>
      <c r="FB208" s="298"/>
      <c r="FD208" s="298"/>
      <c r="FF208" s="298"/>
      <c r="FH208" s="298"/>
      <c r="FJ208" s="298"/>
      <c r="FL208" s="298"/>
      <c r="FN208" s="298"/>
      <c r="FP208" s="298"/>
      <c r="FR208" s="298"/>
      <c r="FT208" s="298"/>
      <c r="FV208" s="298"/>
      <c r="FX208" s="298"/>
      <c r="FZ208" s="298"/>
      <c r="GB208" s="298"/>
      <c r="GD208" s="298"/>
      <c r="GF208" s="298"/>
      <c r="GH208" s="298"/>
      <c r="GJ208" s="298"/>
      <c r="GL208" s="298"/>
      <c r="GN208" s="298"/>
      <c r="GP208" s="298"/>
      <c r="GR208" s="298"/>
      <c r="GT208" s="298"/>
      <c r="GV208" s="298"/>
      <c r="GX208" s="298"/>
      <c r="GZ208" s="298"/>
      <c r="HB208" s="298"/>
      <c r="HD208" s="298"/>
      <c r="HF208" s="298"/>
      <c r="HH208" s="298"/>
      <c r="HJ208" s="298"/>
      <c r="HL208" s="298"/>
      <c r="HN208" s="298"/>
      <c r="HP208" s="298"/>
      <c r="HR208" s="298"/>
      <c r="HT208" s="298"/>
      <c r="HV208" s="298"/>
      <c r="HX208" s="298"/>
      <c r="HZ208" s="298"/>
      <c r="IB208" s="298"/>
      <c r="ID208" s="298"/>
      <c r="IF208" s="298"/>
      <c r="IH208" s="298"/>
      <c r="IJ208" s="298"/>
      <c r="IL208" s="298"/>
      <c r="IN208" s="260"/>
      <c r="IO208" s="260"/>
      <c r="IP208" s="260"/>
      <c r="IQ208" s="260"/>
      <c r="IR208" s="260"/>
      <c r="IS208" s="260"/>
      <c r="IT208" s="260"/>
      <c r="IU208" s="260"/>
      <c r="IV208" s="260"/>
    </row>
    <row r="209" spans="1:256" s="284" customFormat="1" ht="12.75">
      <c r="A209" s="281">
        <f>+B209*C209/100</f>
        <v>0</v>
      </c>
      <c r="B209" s="141">
        <v>1</v>
      </c>
      <c r="C209" s="282">
        <f>SUM(I209:IO209)/$F$2/B209*100</f>
        <v>0</v>
      </c>
      <c r="D209" s="158" t="s">
        <v>228</v>
      </c>
      <c r="E209" s="272"/>
      <c r="F209" s="283">
        <f>+'Quest.di gruppo omogeneo'!G222</f>
        <v>0.5</v>
      </c>
      <c r="G209" s="272"/>
      <c r="H209" s="135"/>
      <c r="J209" s="298"/>
      <c r="L209" s="298"/>
      <c r="N209" s="298"/>
      <c r="P209" s="298"/>
      <c r="R209" s="298"/>
      <c r="T209" s="298"/>
      <c r="V209" s="298"/>
      <c r="X209" s="298"/>
      <c r="Z209" s="298"/>
      <c r="AB209" s="298"/>
      <c r="AD209" s="298"/>
      <c r="AF209" s="298"/>
      <c r="AH209" s="298"/>
      <c r="AJ209" s="298"/>
      <c r="AL209" s="298"/>
      <c r="AN209" s="298"/>
      <c r="AP209" s="298"/>
      <c r="AR209" s="298"/>
      <c r="AT209" s="298"/>
      <c r="AV209" s="298"/>
      <c r="AX209" s="298"/>
      <c r="AZ209" s="298"/>
      <c r="BB209" s="298"/>
      <c r="BD209" s="298"/>
      <c r="BF209" s="298"/>
      <c r="BH209" s="298"/>
      <c r="BJ209" s="298"/>
      <c r="BL209" s="298"/>
      <c r="BN209" s="298"/>
      <c r="BP209" s="298"/>
      <c r="BR209" s="298"/>
      <c r="BT209" s="298"/>
      <c r="BV209" s="298"/>
      <c r="BX209" s="298"/>
      <c r="BZ209" s="298"/>
      <c r="CB209" s="298"/>
      <c r="CD209" s="298"/>
      <c r="CF209" s="298"/>
      <c r="CH209" s="298"/>
      <c r="CJ209" s="298"/>
      <c r="CL209" s="298"/>
      <c r="CN209" s="298"/>
      <c r="CP209" s="298"/>
      <c r="CR209" s="298"/>
      <c r="CT209" s="298"/>
      <c r="CV209" s="298"/>
      <c r="CX209" s="298"/>
      <c r="CZ209" s="298"/>
      <c r="DB209" s="298"/>
      <c r="DD209" s="298"/>
      <c r="DF209" s="298"/>
      <c r="DH209" s="298"/>
      <c r="DJ209" s="298"/>
      <c r="DL209" s="298"/>
      <c r="DN209" s="298"/>
      <c r="DP209" s="298"/>
      <c r="DR209" s="298"/>
      <c r="DT209" s="298"/>
      <c r="DV209" s="298"/>
      <c r="DX209" s="298"/>
      <c r="DZ209" s="298"/>
      <c r="EB209" s="298"/>
      <c r="ED209" s="298"/>
      <c r="EF209" s="298"/>
      <c r="EH209" s="298"/>
      <c r="EJ209" s="298"/>
      <c r="EL209" s="298"/>
      <c r="EN209" s="298"/>
      <c r="EP209" s="298"/>
      <c r="ER209" s="298"/>
      <c r="ET209" s="298"/>
      <c r="EV209" s="298"/>
      <c r="EX209" s="298"/>
      <c r="EZ209" s="298"/>
      <c r="FB209" s="298"/>
      <c r="FD209" s="298"/>
      <c r="FF209" s="298"/>
      <c r="FH209" s="298"/>
      <c r="FJ209" s="298"/>
      <c r="FL209" s="298"/>
      <c r="FN209" s="298"/>
      <c r="FP209" s="298"/>
      <c r="FR209" s="298"/>
      <c r="FT209" s="298"/>
      <c r="FV209" s="298"/>
      <c r="FX209" s="298"/>
      <c r="FZ209" s="298"/>
      <c r="GB209" s="298"/>
      <c r="GD209" s="298"/>
      <c r="GF209" s="298"/>
      <c r="GH209" s="298"/>
      <c r="GJ209" s="298"/>
      <c r="GL209" s="298"/>
      <c r="GN209" s="298"/>
      <c r="GP209" s="298"/>
      <c r="GR209" s="298"/>
      <c r="GT209" s="298"/>
      <c r="GV209" s="298"/>
      <c r="GX209" s="298"/>
      <c r="GZ209" s="298"/>
      <c r="HB209" s="298"/>
      <c r="HD209" s="298"/>
      <c r="HF209" s="298"/>
      <c r="HH209" s="298"/>
      <c r="HJ209" s="298"/>
      <c r="HL209" s="298"/>
      <c r="HN209" s="298"/>
      <c r="HP209" s="298"/>
      <c r="HR209" s="298"/>
      <c r="HT209" s="298"/>
      <c r="HV209" s="298"/>
      <c r="HX209" s="298"/>
      <c r="HZ209" s="298"/>
      <c r="IB209" s="298"/>
      <c r="ID209" s="298"/>
      <c r="IF209" s="298"/>
      <c r="IH209" s="298"/>
      <c r="IJ209" s="298"/>
      <c r="IL209" s="298"/>
      <c r="IN209" s="260"/>
      <c r="IO209" s="260"/>
      <c r="IP209" s="260"/>
      <c r="IQ209" s="260"/>
      <c r="IR209" s="260"/>
      <c r="IS209" s="260"/>
      <c r="IT209" s="260"/>
      <c r="IU209" s="260"/>
      <c r="IV209" s="260"/>
    </row>
    <row r="210" spans="1:256" s="298" customFormat="1" ht="3" customHeight="1">
      <c r="A210" s="278"/>
      <c r="B210" s="141"/>
      <c r="C210" s="278"/>
      <c r="D210" s="140"/>
      <c r="E210" s="272"/>
      <c r="F210" s="287"/>
      <c r="G210" s="272"/>
      <c r="H210" s="135"/>
      <c r="IN210" s="260"/>
      <c r="IO210" s="260"/>
      <c r="IP210" s="260"/>
      <c r="IQ210" s="260"/>
      <c r="IR210" s="260"/>
      <c r="IS210" s="260"/>
      <c r="IT210" s="260"/>
      <c r="IU210" s="260"/>
      <c r="IV210" s="260"/>
    </row>
    <row r="211" spans="1:256" s="284" customFormat="1" ht="12.75">
      <c r="A211" s="281">
        <f>+B211*C211/100</f>
        <v>0</v>
      </c>
      <c r="B211" s="141">
        <v>1</v>
      </c>
      <c r="C211" s="282">
        <f>SUM(I211:IO211)/$F$2/B211*100</f>
        <v>0</v>
      </c>
      <c r="D211" s="143" t="s">
        <v>229</v>
      </c>
      <c r="E211" s="272"/>
      <c r="F211" s="283">
        <f>+'Quest.di gruppo omogeneo'!G224</f>
        <v>0.5</v>
      </c>
      <c r="G211" s="272"/>
      <c r="H211" s="135"/>
      <c r="J211" s="298"/>
      <c r="L211" s="298"/>
      <c r="N211" s="298"/>
      <c r="P211" s="298"/>
      <c r="R211" s="298"/>
      <c r="T211" s="298"/>
      <c r="V211" s="298"/>
      <c r="X211" s="298"/>
      <c r="Z211" s="298"/>
      <c r="AB211" s="298"/>
      <c r="AD211" s="298"/>
      <c r="AF211" s="298"/>
      <c r="AH211" s="298"/>
      <c r="AJ211" s="298"/>
      <c r="AL211" s="298"/>
      <c r="AN211" s="298"/>
      <c r="AP211" s="298"/>
      <c r="AR211" s="298"/>
      <c r="AT211" s="298"/>
      <c r="AV211" s="298"/>
      <c r="AX211" s="298"/>
      <c r="AZ211" s="298"/>
      <c r="BB211" s="298"/>
      <c r="BD211" s="298"/>
      <c r="BF211" s="298"/>
      <c r="BH211" s="298"/>
      <c r="BJ211" s="298"/>
      <c r="BL211" s="298"/>
      <c r="BN211" s="298"/>
      <c r="BP211" s="298"/>
      <c r="BR211" s="298"/>
      <c r="BT211" s="298"/>
      <c r="BV211" s="298"/>
      <c r="BX211" s="298"/>
      <c r="BZ211" s="298"/>
      <c r="CB211" s="298"/>
      <c r="CD211" s="298"/>
      <c r="CF211" s="298"/>
      <c r="CH211" s="298"/>
      <c r="CJ211" s="298"/>
      <c r="CL211" s="298"/>
      <c r="CN211" s="298"/>
      <c r="CP211" s="298"/>
      <c r="CR211" s="298"/>
      <c r="CT211" s="298"/>
      <c r="CV211" s="298"/>
      <c r="CX211" s="298"/>
      <c r="CZ211" s="298"/>
      <c r="DB211" s="298"/>
      <c r="DD211" s="298"/>
      <c r="DF211" s="298"/>
      <c r="DH211" s="298"/>
      <c r="DJ211" s="298"/>
      <c r="DL211" s="298"/>
      <c r="DN211" s="298"/>
      <c r="DP211" s="298"/>
      <c r="DR211" s="298"/>
      <c r="DT211" s="298"/>
      <c r="DV211" s="298"/>
      <c r="DX211" s="298"/>
      <c r="DZ211" s="298"/>
      <c r="EB211" s="298"/>
      <c r="ED211" s="298"/>
      <c r="EF211" s="298"/>
      <c r="EH211" s="298"/>
      <c r="EJ211" s="298"/>
      <c r="EL211" s="298"/>
      <c r="EN211" s="298"/>
      <c r="EP211" s="298"/>
      <c r="ER211" s="298"/>
      <c r="ET211" s="298"/>
      <c r="EV211" s="298"/>
      <c r="EX211" s="298"/>
      <c r="EZ211" s="298"/>
      <c r="FB211" s="298"/>
      <c r="FD211" s="298"/>
      <c r="FF211" s="298"/>
      <c r="FH211" s="298"/>
      <c r="FJ211" s="298"/>
      <c r="FL211" s="298"/>
      <c r="FN211" s="298"/>
      <c r="FP211" s="298"/>
      <c r="FR211" s="298"/>
      <c r="FT211" s="298"/>
      <c r="FV211" s="298"/>
      <c r="FX211" s="298"/>
      <c r="FZ211" s="298"/>
      <c r="GB211" s="298"/>
      <c r="GD211" s="298"/>
      <c r="GF211" s="298"/>
      <c r="GH211" s="298"/>
      <c r="GJ211" s="298"/>
      <c r="GL211" s="298"/>
      <c r="GN211" s="298"/>
      <c r="GP211" s="298"/>
      <c r="GR211" s="298"/>
      <c r="GT211" s="298"/>
      <c r="GV211" s="298"/>
      <c r="GX211" s="298"/>
      <c r="GZ211" s="298"/>
      <c r="HB211" s="298"/>
      <c r="HD211" s="298"/>
      <c r="HF211" s="298"/>
      <c r="HH211" s="298"/>
      <c r="HJ211" s="298"/>
      <c r="HL211" s="298"/>
      <c r="HN211" s="298"/>
      <c r="HP211" s="298"/>
      <c r="HR211" s="298"/>
      <c r="HT211" s="298"/>
      <c r="HV211" s="298"/>
      <c r="HX211" s="298"/>
      <c r="HZ211" s="298"/>
      <c r="IB211" s="298"/>
      <c r="ID211" s="298"/>
      <c r="IF211" s="298"/>
      <c r="IH211" s="298"/>
      <c r="IJ211" s="298"/>
      <c r="IL211" s="298"/>
      <c r="IN211" s="260"/>
      <c r="IO211" s="260"/>
      <c r="IP211" s="260"/>
      <c r="IQ211" s="260"/>
      <c r="IR211" s="260"/>
      <c r="IS211" s="260"/>
      <c r="IT211" s="260"/>
      <c r="IU211" s="260"/>
      <c r="IV211" s="260"/>
    </row>
    <row r="212" spans="1:256" s="298" customFormat="1" ht="3" customHeight="1">
      <c r="A212" s="278"/>
      <c r="B212" s="141"/>
      <c r="C212" s="278"/>
      <c r="D212" s="140"/>
      <c r="E212" s="272"/>
      <c r="F212" s="287"/>
      <c r="G212" s="272"/>
      <c r="H212" s="135"/>
      <c r="IN212" s="260"/>
      <c r="IO212" s="260"/>
      <c r="IP212" s="260"/>
      <c r="IQ212" s="260"/>
      <c r="IR212" s="260"/>
      <c r="IS212" s="260"/>
      <c r="IT212" s="260"/>
      <c r="IU212" s="260"/>
      <c r="IV212" s="260"/>
    </row>
    <row r="213" spans="1:256" s="298" customFormat="1" ht="12.75">
      <c r="A213" s="299">
        <f>SUM(A215:A221)</f>
        <v>0</v>
      </c>
      <c r="B213" s="299">
        <f>SUM(B215:B221)</f>
      </c>
      <c r="C213" s="300">
        <f>+A213/B213*100</f>
        <v>0</v>
      </c>
      <c r="D213" s="131" t="s">
        <v>231</v>
      </c>
      <c r="E213" s="272"/>
      <c r="F213" s="287"/>
      <c r="G213" s="272"/>
      <c r="H213" s="135"/>
      <c r="IN213" s="260"/>
      <c r="IO213" s="260"/>
      <c r="IP213" s="260"/>
      <c r="IQ213" s="260"/>
      <c r="IR213" s="260"/>
      <c r="IS213" s="260"/>
      <c r="IT213" s="260"/>
      <c r="IU213" s="260"/>
      <c r="IV213" s="260"/>
    </row>
    <row r="214" spans="1:256" s="298" customFormat="1" ht="3" customHeight="1">
      <c r="A214" s="278"/>
      <c r="B214" s="141"/>
      <c r="C214" s="278"/>
      <c r="D214" s="140"/>
      <c r="E214" s="272"/>
      <c r="F214" s="287"/>
      <c r="G214" s="272"/>
      <c r="H214" s="135"/>
      <c r="IN214" s="260"/>
      <c r="IO214" s="260"/>
      <c r="IP214" s="260"/>
      <c r="IQ214" s="260"/>
      <c r="IR214" s="260"/>
      <c r="IS214" s="260"/>
      <c r="IT214" s="260"/>
      <c r="IU214" s="260"/>
      <c r="IV214" s="260"/>
    </row>
    <row r="215" spans="1:256" s="284" customFormat="1" ht="12.75">
      <c r="A215" s="281">
        <f>+B215*C215/100</f>
        <v>0</v>
      </c>
      <c r="B215" s="141">
        <v>1</v>
      </c>
      <c r="C215" s="282">
        <f>SUM(I215:IO215)/$F$2/B215*100</f>
        <v>0</v>
      </c>
      <c r="D215" s="152" t="s">
        <v>232</v>
      </c>
      <c r="E215" s="272"/>
      <c r="F215" s="283">
        <f>+'Quest.di gruppo omogeneo'!G228</f>
        <v>0.5</v>
      </c>
      <c r="G215" s="272"/>
      <c r="H215" s="135"/>
      <c r="J215" s="298"/>
      <c r="L215" s="298"/>
      <c r="N215" s="298"/>
      <c r="P215" s="298"/>
      <c r="R215" s="298"/>
      <c r="T215" s="298"/>
      <c r="V215" s="298"/>
      <c r="X215" s="298"/>
      <c r="Z215" s="298"/>
      <c r="AB215" s="298"/>
      <c r="AD215" s="298"/>
      <c r="AF215" s="298"/>
      <c r="AH215" s="298"/>
      <c r="AJ215" s="298"/>
      <c r="AL215" s="298"/>
      <c r="AN215" s="298"/>
      <c r="AP215" s="298"/>
      <c r="AR215" s="298"/>
      <c r="AT215" s="298"/>
      <c r="AV215" s="298"/>
      <c r="AX215" s="298"/>
      <c r="AZ215" s="298"/>
      <c r="BB215" s="298"/>
      <c r="BD215" s="298"/>
      <c r="BF215" s="298"/>
      <c r="BH215" s="298"/>
      <c r="BJ215" s="298"/>
      <c r="BL215" s="298"/>
      <c r="BN215" s="298"/>
      <c r="BP215" s="298"/>
      <c r="BR215" s="298"/>
      <c r="BT215" s="298"/>
      <c r="BV215" s="298"/>
      <c r="BX215" s="298"/>
      <c r="BZ215" s="298"/>
      <c r="CB215" s="298"/>
      <c r="CD215" s="298"/>
      <c r="CF215" s="298"/>
      <c r="CH215" s="298"/>
      <c r="CJ215" s="298"/>
      <c r="CL215" s="298"/>
      <c r="CN215" s="298"/>
      <c r="CP215" s="298"/>
      <c r="CR215" s="298"/>
      <c r="CT215" s="298"/>
      <c r="CV215" s="298"/>
      <c r="CX215" s="298"/>
      <c r="CZ215" s="298"/>
      <c r="DB215" s="298"/>
      <c r="DD215" s="298"/>
      <c r="DF215" s="298"/>
      <c r="DH215" s="298"/>
      <c r="DJ215" s="298"/>
      <c r="DL215" s="298"/>
      <c r="DN215" s="298"/>
      <c r="DP215" s="298"/>
      <c r="DR215" s="298"/>
      <c r="DT215" s="298"/>
      <c r="DV215" s="298"/>
      <c r="DX215" s="298"/>
      <c r="DZ215" s="298"/>
      <c r="EB215" s="298"/>
      <c r="ED215" s="298"/>
      <c r="EF215" s="298"/>
      <c r="EH215" s="298"/>
      <c r="EJ215" s="298"/>
      <c r="EL215" s="298"/>
      <c r="EN215" s="298"/>
      <c r="EP215" s="298"/>
      <c r="ER215" s="298"/>
      <c r="ET215" s="298"/>
      <c r="EV215" s="298"/>
      <c r="EX215" s="298"/>
      <c r="EZ215" s="298"/>
      <c r="FB215" s="298"/>
      <c r="FD215" s="298"/>
      <c r="FF215" s="298"/>
      <c r="FH215" s="298"/>
      <c r="FJ215" s="298"/>
      <c r="FL215" s="298"/>
      <c r="FN215" s="298"/>
      <c r="FP215" s="298"/>
      <c r="FR215" s="298"/>
      <c r="FT215" s="298"/>
      <c r="FV215" s="298"/>
      <c r="FX215" s="298"/>
      <c r="FZ215" s="298"/>
      <c r="GB215" s="298"/>
      <c r="GD215" s="298"/>
      <c r="GF215" s="298"/>
      <c r="GH215" s="298"/>
      <c r="GJ215" s="298"/>
      <c r="GL215" s="298"/>
      <c r="GN215" s="298"/>
      <c r="GP215" s="298"/>
      <c r="GR215" s="298"/>
      <c r="GT215" s="298"/>
      <c r="GV215" s="298"/>
      <c r="GX215" s="298"/>
      <c r="GZ215" s="298"/>
      <c r="HB215" s="298"/>
      <c r="HD215" s="298"/>
      <c r="HF215" s="298"/>
      <c r="HH215" s="298"/>
      <c r="HJ215" s="298"/>
      <c r="HL215" s="298"/>
      <c r="HN215" s="298"/>
      <c r="HP215" s="298"/>
      <c r="HR215" s="298"/>
      <c r="HT215" s="298"/>
      <c r="HV215" s="298"/>
      <c r="HX215" s="298"/>
      <c r="HZ215" s="298"/>
      <c r="IB215" s="298"/>
      <c r="ID215" s="298"/>
      <c r="IF215" s="298"/>
      <c r="IH215" s="298"/>
      <c r="IJ215" s="298"/>
      <c r="IL215" s="298"/>
      <c r="IN215" s="260"/>
      <c r="IO215" s="260"/>
      <c r="IP215" s="260"/>
      <c r="IQ215" s="260"/>
      <c r="IR215" s="260"/>
      <c r="IS215" s="260"/>
      <c r="IT215" s="260"/>
      <c r="IU215" s="260"/>
      <c r="IV215" s="260"/>
    </row>
    <row r="216" spans="1:256" s="298" customFormat="1" ht="3" customHeight="1">
      <c r="A216" s="278"/>
      <c r="B216" s="141"/>
      <c r="C216" s="278"/>
      <c r="D216" s="140"/>
      <c r="E216" s="272"/>
      <c r="F216" s="287"/>
      <c r="G216" s="272"/>
      <c r="H216" s="135"/>
      <c r="IN216" s="260"/>
      <c r="IO216" s="260"/>
      <c r="IP216" s="260"/>
      <c r="IQ216" s="260"/>
      <c r="IR216" s="260"/>
      <c r="IS216" s="260"/>
      <c r="IT216" s="260"/>
      <c r="IU216" s="260"/>
      <c r="IV216" s="260"/>
    </row>
    <row r="217" spans="1:256" s="284" customFormat="1" ht="12.75">
      <c r="A217" s="281">
        <f>+B217*C217/100</f>
        <v>0</v>
      </c>
      <c r="B217" s="141">
        <v>0.5</v>
      </c>
      <c r="C217" s="282">
        <f>SUM(I217:IO217)/$F$2/B217*100</f>
        <v>0</v>
      </c>
      <c r="D217" s="143" t="s">
        <v>233</v>
      </c>
      <c r="E217" s="272"/>
      <c r="F217" s="283">
        <f>+'Quest.di gruppo omogeneo'!G230</f>
        <v>0.25</v>
      </c>
      <c r="G217" s="272"/>
      <c r="H217" s="135"/>
      <c r="J217" s="298"/>
      <c r="L217" s="298"/>
      <c r="N217" s="298"/>
      <c r="P217" s="298"/>
      <c r="R217" s="298"/>
      <c r="T217" s="298"/>
      <c r="V217" s="298"/>
      <c r="X217" s="298"/>
      <c r="Z217" s="298"/>
      <c r="AB217" s="298"/>
      <c r="AD217" s="298"/>
      <c r="AF217" s="298"/>
      <c r="AH217" s="298"/>
      <c r="AJ217" s="298"/>
      <c r="AL217" s="298"/>
      <c r="AN217" s="298"/>
      <c r="AP217" s="298"/>
      <c r="AR217" s="298"/>
      <c r="AT217" s="298"/>
      <c r="AV217" s="298"/>
      <c r="AX217" s="298"/>
      <c r="AZ217" s="298"/>
      <c r="BB217" s="298"/>
      <c r="BD217" s="298"/>
      <c r="BF217" s="298"/>
      <c r="BH217" s="298"/>
      <c r="BJ217" s="298"/>
      <c r="BL217" s="298"/>
      <c r="BN217" s="298"/>
      <c r="BP217" s="298"/>
      <c r="BR217" s="298"/>
      <c r="BT217" s="298"/>
      <c r="BV217" s="298"/>
      <c r="BX217" s="298"/>
      <c r="BZ217" s="298"/>
      <c r="CB217" s="298"/>
      <c r="CD217" s="298"/>
      <c r="CF217" s="298"/>
      <c r="CH217" s="298"/>
      <c r="CJ217" s="298"/>
      <c r="CL217" s="298"/>
      <c r="CN217" s="298"/>
      <c r="CP217" s="298"/>
      <c r="CR217" s="298"/>
      <c r="CT217" s="298"/>
      <c r="CV217" s="298"/>
      <c r="CX217" s="298"/>
      <c r="CZ217" s="298"/>
      <c r="DB217" s="298"/>
      <c r="DD217" s="298"/>
      <c r="DF217" s="298"/>
      <c r="DH217" s="298"/>
      <c r="DJ217" s="298"/>
      <c r="DL217" s="298"/>
      <c r="DN217" s="298"/>
      <c r="DP217" s="298"/>
      <c r="DR217" s="298"/>
      <c r="DT217" s="298"/>
      <c r="DV217" s="298"/>
      <c r="DX217" s="298"/>
      <c r="DZ217" s="298"/>
      <c r="EB217" s="298"/>
      <c r="ED217" s="298"/>
      <c r="EF217" s="298"/>
      <c r="EH217" s="298"/>
      <c r="EJ217" s="298"/>
      <c r="EL217" s="298"/>
      <c r="EN217" s="298"/>
      <c r="EP217" s="298"/>
      <c r="ER217" s="298"/>
      <c r="ET217" s="298"/>
      <c r="EV217" s="298"/>
      <c r="EX217" s="298"/>
      <c r="EZ217" s="298"/>
      <c r="FB217" s="298"/>
      <c r="FD217" s="298"/>
      <c r="FF217" s="298"/>
      <c r="FH217" s="298"/>
      <c r="FJ217" s="298"/>
      <c r="FL217" s="298"/>
      <c r="FN217" s="298"/>
      <c r="FP217" s="298"/>
      <c r="FR217" s="298"/>
      <c r="FT217" s="298"/>
      <c r="FV217" s="298"/>
      <c r="FX217" s="298"/>
      <c r="FZ217" s="298"/>
      <c r="GB217" s="298"/>
      <c r="GD217" s="298"/>
      <c r="GF217" s="298"/>
      <c r="GH217" s="298"/>
      <c r="GJ217" s="298"/>
      <c r="GL217" s="298"/>
      <c r="GN217" s="298"/>
      <c r="GP217" s="298"/>
      <c r="GR217" s="298"/>
      <c r="GT217" s="298"/>
      <c r="GV217" s="298"/>
      <c r="GX217" s="298"/>
      <c r="GZ217" s="298"/>
      <c r="HB217" s="298"/>
      <c r="HD217" s="298"/>
      <c r="HF217" s="298"/>
      <c r="HH217" s="298"/>
      <c r="HJ217" s="298"/>
      <c r="HL217" s="298"/>
      <c r="HN217" s="298"/>
      <c r="HP217" s="298"/>
      <c r="HR217" s="298"/>
      <c r="HT217" s="298"/>
      <c r="HV217" s="298"/>
      <c r="HX217" s="298"/>
      <c r="HZ217" s="298"/>
      <c r="IB217" s="298"/>
      <c r="ID217" s="298"/>
      <c r="IF217" s="298"/>
      <c r="IH217" s="298"/>
      <c r="IJ217" s="298"/>
      <c r="IL217" s="298"/>
      <c r="IN217" s="260"/>
      <c r="IO217" s="260"/>
      <c r="IP217" s="260"/>
      <c r="IQ217" s="260"/>
      <c r="IR217" s="260"/>
      <c r="IS217" s="260"/>
      <c r="IT217" s="260"/>
      <c r="IU217" s="260"/>
      <c r="IV217" s="260"/>
    </row>
    <row r="218" spans="1:256" s="298" customFormat="1" ht="3" customHeight="1">
      <c r="A218" s="278"/>
      <c r="B218" s="141"/>
      <c r="C218" s="278"/>
      <c r="D218" s="140"/>
      <c r="E218" s="272"/>
      <c r="F218" s="287"/>
      <c r="G218" s="272"/>
      <c r="H218" s="135"/>
      <c r="IN218" s="260"/>
      <c r="IO218" s="260"/>
      <c r="IP218" s="260"/>
      <c r="IQ218" s="260"/>
      <c r="IR218" s="260"/>
      <c r="IS218" s="260"/>
      <c r="IT218" s="260"/>
      <c r="IU218" s="260"/>
      <c r="IV218" s="260"/>
    </row>
    <row r="219" spans="1:256" s="284" customFormat="1" ht="12.75">
      <c r="A219" s="281">
        <f>+B219*C219/100</f>
        <v>0</v>
      </c>
      <c r="B219" s="141">
        <v>0.5</v>
      </c>
      <c r="C219" s="282">
        <f>SUM(I219:IO219)/$F$2/B219*100</f>
        <v>0</v>
      </c>
      <c r="D219" s="143" t="s">
        <v>234</v>
      </c>
      <c r="E219" s="272"/>
      <c r="F219" s="283">
        <f>+'Quest.di gruppo omogeneo'!G232</f>
        <v>0.25</v>
      </c>
      <c r="G219" s="272"/>
      <c r="H219" s="135"/>
      <c r="J219" s="298"/>
      <c r="L219" s="298"/>
      <c r="N219" s="298"/>
      <c r="P219" s="298"/>
      <c r="R219" s="298"/>
      <c r="T219" s="298"/>
      <c r="V219" s="298"/>
      <c r="X219" s="298"/>
      <c r="Z219" s="298"/>
      <c r="AB219" s="298"/>
      <c r="AD219" s="298"/>
      <c r="AF219" s="298"/>
      <c r="AH219" s="298"/>
      <c r="AJ219" s="298"/>
      <c r="AL219" s="298"/>
      <c r="AN219" s="298"/>
      <c r="AP219" s="298"/>
      <c r="AR219" s="298"/>
      <c r="AT219" s="298"/>
      <c r="AV219" s="298"/>
      <c r="AX219" s="298"/>
      <c r="AZ219" s="298"/>
      <c r="BB219" s="298"/>
      <c r="BD219" s="298"/>
      <c r="BF219" s="298"/>
      <c r="BH219" s="298"/>
      <c r="BJ219" s="298"/>
      <c r="BL219" s="298"/>
      <c r="BN219" s="298"/>
      <c r="BP219" s="298"/>
      <c r="BR219" s="298"/>
      <c r="BT219" s="298"/>
      <c r="BV219" s="298"/>
      <c r="BX219" s="298"/>
      <c r="BZ219" s="298"/>
      <c r="CB219" s="298"/>
      <c r="CD219" s="298"/>
      <c r="CF219" s="298"/>
      <c r="CH219" s="298"/>
      <c r="CJ219" s="298"/>
      <c r="CL219" s="298"/>
      <c r="CN219" s="298"/>
      <c r="CP219" s="298"/>
      <c r="CR219" s="298"/>
      <c r="CT219" s="298"/>
      <c r="CV219" s="298"/>
      <c r="CX219" s="298"/>
      <c r="CZ219" s="298"/>
      <c r="DB219" s="298"/>
      <c r="DD219" s="298"/>
      <c r="DF219" s="298"/>
      <c r="DH219" s="298"/>
      <c r="DJ219" s="298"/>
      <c r="DL219" s="298"/>
      <c r="DN219" s="298"/>
      <c r="DP219" s="298"/>
      <c r="DR219" s="298"/>
      <c r="DT219" s="298"/>
      <c r="DV219" s="298"/>
      <c r="DX219" s="298"/>
      <c r="DZ219" s="298"/>
      <c r="EB219" s="298"/>
      <c r="ED219" s="298"/>
      <c r="EF219" s="298"/>
      <c r="EH219" s="298"/>
      <c r="EJ219" s="298"/>
      <c r="EL219" s="298"/>
      <c r="EN219" s="298"/>
      <c r="EP219" s="298"/>
      <c r="ER219" s="298"/>
      <c r="ET219" s="298"/>
      <c r="EV219" s="298"/>
      <c r="EX219" s="298"/>
      <c r="EZ219" s="298"/>
      <c r="FB219" s="298"/>
      <c r="FD219" s="298"/>
      <c r="FF219" s="298"/>
      <c r="FH219" s="298"/>
      <c r="FJ219" s="298"/>
      <c r="FL219" s="298"/>
      <c r="FN219" s="298"/>
      <c r="FP219" s="298"/>
      <c r="FR219" s="298"/>
      <c r="FT219" s="298"/>
      <c r="FV219" s="298"/>
      <c r="FX219" s="298"/>
      <c r="FZ219" s="298"/>
      <c r="GB219" s="298"/>
      <c r="GD219" s="298"/>
      <c r="GF219" s="298"/>
      <c r="GH219" s="298"/>
      <c r="GJ219" s="298"/>
      <c r="GL219" s="298"/>
      <c r="GN219" s="298"/>
      <c r="GP219" s="298"/>
      <c r="GR219" s="298"/>
      <c r="GT219" s="298"/>
      <c r="GV219" s="298"/>
      <c r="GX219" s="298"/>
      <c r="GZ219" s="298"/>
      <c r="HB219" s="298"/>
      <c r="HD219" s="298"/>
      <c r="HF219" s="298"/>
      <c r="HH219" s="298"/>
      <c r="HJ219" s="298"/>
      <c r="HL219" s="298"/>
      <c r="HN219" s="298"/>
      <c r="HP219" s="298"/>
      <c r="HR219" s="298"/>
      <c r="HT219" s="298"/>
      <c r="HV219" s="298"/>
      <c r="HX219" s="298"/>
      <c r="HZ219" s="298"/>
      <c r="IB219" s="298"/>
      <c r="ID219" s="298"/>
      <c r="IF219" s="298"/>
      <c r="IH219" s="298"/>
      <c r="IJ219" s="298"/>
      <c r="IL219" s="298"/>
      <c r="IN219" s="260"/>
      <c r="IO219" s="260"/>
      <c r="IP219" s="260"/>
      <c r="IQ219" s="260"/>
      <c r="IR219" s="260"/>
      <c r="IS219" s="260"/>
      <c r="IT219" s="260"/>
      <c r="IU219" s="260"/>
      <c r="IV219" s="260"/>
    </row>
    <row r="220" spans="1:256" s="298" customFormat="1" ht="3" customHeight="1">
      <c r="A220" s="278"/>
      <c r="B220" s="141"/>
      <c r="C220" s="278"/>
      <c r="D220" s="140"/>
      <c r="E220" s="272"/>
      <c r="F220" s="287"/>
      <c r="G220" s="272"/>
      <c r="H220" s="135"/>
      <c r="IN220" s="260"/>
      <c r="IO220" s="260"/>
      <c r="IP220" s="260"/>
      <c r="IQ220" s="260"/>
      <c r="IR220" s="260"/>
      <c r="IS220" s="260"/>
      <c r="IT220" s="260"/>
      <c r="IU220" s="260"/>
      <c r="IV220" s="260"/>
    </row>
    <row r="221" spans="1:256" s="284" customFormat="1" ht="12.75">
      <c r="A221" s="281">
        <f>+B221*C221/100</f>
        <v>0</v>
      </c>
      <c r="B221" s="141">
        <v>0.5</v>
      </c>
      <c r="C221" s="282">
        <f>SUM(I221:IO221)/$F$2/B221*100</f>
        <v>0</v>
      </c>
      <c r="D221" s="152" t="s">
        <v>235</v>
      </c>
      <c r="E221" s="272"/>
      <c r="F221" s="283">
        <f>+'Quest.di gruppo omogeneo'!G234</f>
        <v>0.25</v>
      </c>
      <c r="G221" s="272"/>
      <c r="H221" s="135"/>
      <c r="J221" s="298"/>
      <c r="L221" s="298"/>
      <c r="N221" s="298"/>
      <c r="P221" s="298"/>
      <c r="R221" s="298"/>
      <c r="T221" s="298"/>
      <c r="V221" s="298"/>
      <c r="X221" s="298"/>
      <c r="Z221" s="298"/>
      <c r="AB221" s="298"/>
      <c r="AD221" s="298"/>
      <c r="AF221" s="298"/>
      <c r="AH221" s="298"/>
      <c r="AJ221" s="298"/>
      <c r="AL221" s="298"/>
      <c r="AN221" s="298"/>
      <c r="AP221" s="298"/>
      <c r="AR221" s="298"/>
      <c r="AT221" s="298"/>
      <c r="AV221" s="298"/>
      <c r="AX221" s="298"/>
      <c r="AZ221" s="298"/>
      <c r="BB221" s="298"/>
      <c r="BD221" s="298"/>
      <c r="BF221" s="298"/>
      <c r="BH221" s="298"/>
      <c r="BJ221" s="298"/>
      <c r="BL221" s="298"/>
      <c r="BN221" s="298"/>
      <c r="BP221" s="298"/>
      <c r="BR221" s="298"/>
      <c r="BT221" s="298"/>
      <c r="BV221" s="298"/>
      <c r="BX221" s="298"/>
      <c r="BZ221" s="298"/>
      <c r="CB221" s="298"/>
      <c r="CD221" s="298"/>
      <c r="CF221" s="298"/>
      <c r="CH221" s="298"/>
      <c r="CJ221" s="298"/>
      <c r="CL221" s="298"/>
      <c r="CN221" s="298"/>
      <c r="CP221" s="298"/>
      <c r="CR221" s="298"/>
      <c r="CT221" s="298"/>
      <c r="CV221" s="298"/>
      <c r="CX221" s="298"/>
      <c r="CZ221" s="298"/>
      <c r="DB221" s="298"/>
      <c r="DD221" s="298"/>
      <c r="DF221" s="298"/>
      <c r="DH221" s="298"/>
      <c r="DJ221" s="298"/>
      <c r="DL221" s="298"/>
      <c r="DN221" s="298"/>
      <c r="DP221" s="298"/>
      <c r="DR221" s="298"/>
      <c r="DT221" s="298"/>
      <c r="DV221" s="298"/>
      <c r="DX221" s="298"/>
      <c r="DZ221" s="298"/>
      <c r="EB221" s="298"/>
      <c r="ED221" s="298"/>
      <c r="EF221" s="298"/>
      <c r="EH221" s="298"/>
      <c r="EJ221" s="298"/>
      <c r="EL221" s="298"/>
      <c r="EN221" s="298"/>
      <c r="EP221" s="298"/>
      <c r="ER221" s="298"/>
      <c r="ET221" s="298"/>
      <c r="EV221" s="298"/>
      <c r="EX221" s="298"/>
      <c r="EZ221" s="298"/>
      <c r="FB221" s="298"/>
      <c r="FD221" s="298"/>
      <c r="FF221" s="298"/>
      <c r="FH221" s="298"/>
      <c r="FJ221" s="298"/>
      <c r="FL221" s="298"/>
      <c r="FN221" s="298"/>
      <c r="FP221" s="298"/>
      <c r="FR221" s="298"/>
      <c r="FT221" s="298"/>
      <c r="FV221" s="298"/>
      <c r="FX221" s="298"/>
      <c r="FZ221" s="298"/>
      <c r="GB221" s="298"/>
      <c r="GD221" s="298"/>
      <c r="GF221" s="298"/>
      <c r="GH221" s="298"/>
      <c r="GJ221" s="298"/>
      <c r="GL221" s="298"/>
      <c r="GN221" s="298"/>
      <c r="GP221" s="298"/>
      <c r="GR221" s="298"/>
      <c r="GT221" s="298"/>
      <c r="GV221" s="298"/>
      <c r="GX221" s="298"/>
      <c r="GZ221" s="298"/>
      <c r="HB221" s="298"/>
      <c r="HD221" s="298"/>
      <c r="HF221" s="298"/>
      <c r="HH221" s="298"/>
      <c r="HJ221" s="298"/>
      <c r="HL221" s="298"/>
      <c r="HN221" s="298"/>
      <c r="HP221" s="298"/>
      <c r="HR221" s="298"/>
      <c r="HT221" s="298"/>
      <c r="HV221" s="298"/>
      <c r="HX221" s="298"/>
      <c r="HZ221" s="298"/>
      <c r="IB221" s="298"/>
      <c r="ID221" s="298"/>
      <c r="IF221" s="298"/>
      <c r="IH221" s="298"/>
      <c r="IJ221" s="298"/>
      <c r="IL221" s="298"/>
      <c r="IN221" s="260"/>
      <c r="IO221" s="260"/>
      <c r="IP221" s="260"/>
      <c r="IQ221" s="260"/>
      <c r="IR221" s="260"/>
      <c r="IS221" s="260"/>
      <c r="IT221" s="260"/>
      <c r="IU221" s="260"/>
      <c r="IV221" s="260"/>
    </row>
    <row r="222" spans="1:256" s="298" customFormat="1" ht="3" customHeight="1">
      <c r="A222" s="278"/>
      <c r="B222" s="141"/>
      <c r="C222" s="278"/>
      <c r="D222" s="140"/>
      <c r="E222" s="272"/>
      <c r="F222" s="287"/>
      <c r="G222" s="272"/>
      <c r="H222" s="135"/>
      <c r="IN222" s="260"/>
      <c r="IO222" s="260"/>
      <c r="IP222" s="260"/>
      <c r="IQ222" s="260"/>
      <c r="IR222" s="260"/>
      <c r="IS222" s="260"/>
      <c r="IT222" s="260"/>
      <c r="IU222" s="260"/>
      <c r="IV222" s="260"/>
    </row>
    <row r="223" spans="1:256" s="304" customFormat="1" ht="12.75">
      <c r="A223" s="303">
        <f>+A227+A239+A251</f>
        <v>0</v>
      </c>
      <c r="B223" s="303">
        <f>+B227+B239+B251</f>
        <v>15</v>
      </c>
      <c r="C223" s="303">
        <f>+A223/B223*100</f>
        <v>0</v>
      </c>
      <c r="D223" s="162" t="s">
        <v>236</v>
      </c>
      <c r="E223" s="272"/>
      <c r="F223" s="301"/>
      <c r="G223" s="272"/>
      <c r="H223" s="163"/>
      <c r="IN223" s="260"/>
      <c r="IO223" s="260"/>
      <c r="IP223" s="260"/>
      <c r="IQ223" s="260"/>
      <c r="IR223" s="260"/>
      <c r="IS223" s="260"/>
      <c r="IT223" s="260"/>
      <c r="IU223" s="260"/>
      <c r="IV223" s="260"/>
    </row>
    <row r="224" spans="1:256" s="304" customFormat="1" ht="3" customHeight="1">
      <c r="A224" s="160"/>
      <c r="B224" s="160"/>
      <c r="C224" s="160"/>
      <c r="D224" s="164"/>
      <c r="E224" s="272"/>
      <c r="F224" s="301"/>
      <c r="G224" s="272"/>
      <c r="H224" s="163"/>
      <c r="IN224" s="260"/>
      <c r="IO224" s="260"/>
      <c r="IP224" s="260"/>
      <c r="IQ224" s="260"/>
      <c r="IR224" s="260"/>
      <c r="IS224" s="260"/>
      <c r="IT224" s="260"/>
      <c r="IU224" s="260"/>
      <c r="IV224" s="260"/>
    </row>
    <row r="225" spans="1:256" s="304" customFormat="1" ht="12.75">
      <c r="A225" s="160"/>
      <c r="B225" s="160"/>
      <c r="C225" s="160"/>
      <c r="D225" s="165" t="s">
        <v>237</v>
      </c>
      <c r="E225" s="272"/>
      <c r="F225" s="301"/>
      <c r="G225" s="272"/>
      <c r="H225" s="163"/>
      <c r="IN225" s="260"/>
      <c r="IO225" s="260"/>
      <c r="IP225" s="260"/>
      <c r="IQ225" s="260"/>
      <c r="IR225" s="260"/>
      <c r="IS225" s="260"/>
      <c r="IT225" s="260"/>
      <c r="IU225" s="260"/>
      <c r="IV225" s="260"/>
    </row>
    <row r="226" spans="1:256" s="304" customFormat="1" ht="3" customHeight="1">
      <c r="A226" s="160"/>
      <c r="B226" s="160"/>
      <c r="C226" s="160"/>
      <c r="D226" s="164"/>
      <c r="E226" s="272"/>
      <c r="F226" s="301"/>
      <c r="G226" s="272"/>
      <c r="H226" s="163"/>
      <c r="IN226" s="260"/>
      <c r="IO226" s="260"/>
      <c r="IP226" s="260"/>
      <c r="IQ226" s="260"/>
      <c r="IR226" s="260"/>
      <c r="IS226" s="260"/>
      <c r="IT226" s="260"/>
      <c r="IU226" s="260"/>
      <c r="IV226" s="260"/>
    </row>
    <row r="227" spans="1:256" s="304" customFormat="1" ht="12.75">
      <c r="A227" s="305">
        <f>SUM(A229:A237)</f>
        <v>0</v>
      </c>
      <c r="B227" s="305">
        <f>SUM(B229:B237)</f>
      </c>
      <c r="C227" s="306">
        <f>+A227/B227*100</f>
        <v>0</v>
      </c>
      <c r="D227" s="165" t="s">
        <v>239</v>
      </c>
      <c r="E227" s="272"/>
      <c r="F227" s="301"/>
      <c r="G227" s="272"/>
      <c r="H227" s="163"/>
      <c r="IN227" s="260"/>
      <c r="IO227" s="260"/>
      <c r="IP227" s="260"/>
      <c r="IQ227" s="260"/>
      <c r="IR227" s="260"/>
      <c r="IS227" s="260"/>
      <c r="IT227" s="260"/>
      <c r="IU227" s="260"/>
      <c r="IV227" s="260"/>
    </row>
    <row r="228" spans="1:256" s="304" customFormat="1" ht="3" customHeight="1">
      <c r="A228" s="278"/>
      <c r="B228" s="160"/>
      <c r="C228" s="278"/>
      <c r="D228" s="164"/>
      <c r="E228" s="272"/>
      <c r="F228" s="301"/>
      <c r="G228" s="272"/>
      <c r="H228" s="163"/>
      <c r="IN228" s="260"/>
      <c r="IO228" s="260"/>
      <c r="IP228" s="260"/>
      <c r="IQ228" s="260"/>
      <c r="IR228" s="260"/>
      <c r="IS228" s="260"/>
      <c r="IT228" s="260"/>
      <c r="IU228" s="260"/>
      <c r="IV228" s="260"/>
    </row>
    <row r="229" spans="1:256" s="284" customFormat="1" ht="12.75">
      <c r="A229" s="281">
        <f>+B229*C229/100</f>
        <v>0</v>
      </c>
      <c r="B229" s="160">
        <v>1</v>
      </c>
      <c r="C229" s="282">
        <f>SUM(I229:IO229)/$F$2/B229*100</f>
        <v>0</v>
      </c>
      <c r="D229" s="167" t="s">
        <v>240</v>
      </c>
      <c r="E229" s="272"/>
      <c r="F229" s="283">
        <f>+'Quest.di gruppo omogeneo'!G242</f>
        <v>0.5</v>
      </c>
      <c r="G229" s="272"/>
      <c r="H229" s="163"/>
      <c r="J229" s="304"/>
      <c r="L229" s="304"/>
      <c r="N229" s="304"/>
      <c r="P229" s="304"/>
      <c r="R229" s="304"/>
      <c r="T229" s="304"/>
      <c r="V229" s="304"/>
      <c r="X229" s="304"/>
      <c r="Z229" s="304"/>
      <c r="AB229" s="304"/>
      <c r="AD229" s="304"/>
      <c r="AF229" s="304"/>
      <c r="AH229" s="304"/>
      <c r="AJ229" s="304"/>
      <c r="AL229" s="304"/>
      <c r="AN229" s="304"/>
      <c r="AP229" s="304"/>
      <c r="AR229" s="304"/>
      <c r="AT229" s="304"/>
      <c r="AV229" s="304"/>
      <c r="AX229" s="304"/>
      <c r="AZ229" s="304"/>
      <c r="BB229" s="304"/>
      <c r="BD229" s="304"/>
      <c r="BF229" s="304"/>
      <c r="BH229" s="304"/>
      <c r="BJ229" s="304"/>
      <c r="BL229" s="304"/>
      <c r="BN229" s="304"/>
      <c r="BP229" s="304"/>
      <c r="BR229" s="304"/>
      <c r="BT229" s="304"/>
      <c r="BV229" s="304"/>
      <c r="BX229" s="304"/>
      <c r="BZ229" s="304"/>
      <c r="CB229" s="304"/>
      <c r="CD229" s="304"/>
      <c r="CF229" s="304"/>
      <c r="CH229" s="304"/>
      <c r="CJ229" s="304"/>
      <c r="CL229" s="304"/>
      <c r="CN229" s="304"/>
      <c r="CP229" s="304"/>
      <c r="CR229" s="304"/>
      <c r="CT229" s="304"/>
      <c r="CV229" s="304"/>
      <c r="CX229" s="304"/>
      <c r="CZ229" s="304"/>
      <c r="DB229" s="304"/>
      <c r="DD229" s="304"/>
      <c r="DF229" s="304"/>
      <c r="DH229" s="304"/>
      <c r="DJ229" s="304"/>
      <c r="DL229" s="304"/>
      <c r="DN229" s="304"/>
      <c r="DP229" s="304"/>
      <c r="DR229" s="304"/>
      <c r="DT229" s="304"/>
      <c r="DV229" s="304"/>
      <c r="DX229" s="304"/>
      <c r="DZ229" s="304"/>
      <c r="EB229" s="304"/>
      <c r="ED229" s="304"/>
      <c r="EF229" s="304"/>
      <c r="EH229" s="304"/>
      <c r="EJ229" s="304"/>
      <c r="EL229" s="304"/>
      <c r="EN229" s="304"/>
      <c r="EP229" s="304"/>
      <c r="ER229" s="304"/>
      <c r="ET229" s="304"/>
      <c r="EV229" s="304"/>
      <c r="EX229" s="304"/>
      <c r="EZ229" s="304"/>
      <c r="FB229" s="304"/>
      <c r="FD229" s="304"/>
      <c r="FF229" s="304"/>
      <c r="FH229" s="304"/>
      <c r="FJ229" s="304"/>
      <c r="FL229" s="304"/>
      <c r="FN229" s="304"/>
      <c r="FP229" s="304"/>
      <c r="FR229" s="304"/>
      <c r="FT229" s="304"/>
      <c r="FV229" s="304"/>
      <c r="FX229" s="304"/>
      <c r="FZ229" s="304"/>
      <c r="GB229" s="304"/>
      <c r="GD229" s="304"/>
      <c r="GF229" s="304"/>
      <c r="GH229" s="304"/>
      <c r="GJ229" s="304"/>
      <c r="GL229" s="304"/>
      <c r="GN229" s="304"/>
      <c r="GP229" s="304"/>
      <c r="GR229" s="304"/>
      <c r="GT229" s="304"/>
      <c r="GV229" s="304"/>
      <c r="GX229" s="304"/>
      <c r="GZ229" s="304"/>
      <c r="HB229" s="304"/>
      <c r="HD229" s="304"/>
      <c r="HF229" s="304"/>
      <c r="HH229" s="304"/>
      <c r="HJ229" s="304"/>
      <c r="HL229" s="304"/>
      <c r="HN229" s="304"/>
      <c r="HP229" s="304"/>
      <c r="HR229" s="304"/>
      <c r="HT229" s="304"/>
      <c r="HV229" s="304"/>
      <c r="HX229" s="304"/>
      <c r="HZ229" s="304"/>
      <c r="IB229" s="304"/>
      <c r="ID229" s="304"/>
      <c r="IF229" s="304"/>
      <c r="IH229" s="304"/>
      <c r="IJ229" s="304"/>
      <c r="IL229" s="304"/>
      <c r="IN229" s="260"/>
      <c r="IO229" s="260"/>
      <c r="IP229" s="260"/>
      <c r="IQ229" s="260"/>
      <c r="IR229" s="260"/>
      <c r="IS229" s="260"/>
      <c r="IT229" s="260"/>
      <c r="IU229" s="260"/>
      <c r="IV229" s="260"/>
    </row>
    <row r="230" spans="1:256" s="304" customFormat="1" ht="3" customHeight="1">
      <c r="A230" s="278"/>
      <c r="B230" s="160"/>
      <c r="C230" s="278"/>
      <c r="D230" s="164"/>
      <c r="E230" s="272"/>
      <c r="F230" s="301"/>
      <c r="G230" s="272"/>
      <c r="H230" s="163"/>
      <c r="IN230" s="260"/>
      <c r="IO230" s="260"/>
      <c r="IP230" s="260"/>
      <c r="IQ230" s="260"/>
      <c r="IR230" s="260"/>
      <c r="IS230" s="260"/>
      <c r="IT230" s="260"/>
      <c r="IU230" s="260"/>
      <c r="IV230" s="260"/>
    </row>
    <row r="231" spans="1:256" s="284" customFormat="1" ht="12.75">
      <c r="A231" s="281">
        <f>+B231*C231/100</f>
        <v>0</v>
      </c>
      <c r="B231" s="160">
        <v>1</v>
      </c>
      <c r="C231" s="282">
        <f>SUM(I231:IO231)/$F$2/B231*100</f>
        <v>0</v>
      </c>
      <c r="D231" s="167" t="s">
        <v>241</v>
      </c>
      <c r="E231" s="272"/>
      <c r="F231" s="283">
        <f>+'Quest.di gruppo omogeneo'!G244</f>
        <v>0.5</v>
      </c>
      <c r="G231" s="272"/>
      <c r="H231" s="163"/>
      <c r="J231" s="304"/>
      <c r="L231" s="304"/>
      <c r="N231" s="304"/>
      <c r="P231" s="304"/>
      <c r="R231" s="304"/>
      <c r="T231" s="304"/>
      <c r="V231" s="304"/>
      <c r="X231" s="304"/>
      <c r="Z231" s="304"/>
      <c r="AB231" s="304"/>
      <c r="AD231" s="304"/>
      <c r="AF231" s="304"/>
      <c r="AH231" s="304"/>
      <c r="AJ231" s="304"/>
      <c r="AL231" s="304"/>
      <c r="AN231" s="304"/>
      <c r="AP231" s="304"/>
      <c r="AR231" s="304"/>
      <c r="AT231" s="304"/>
      <c r="AV231" s="304"/>
      <c r="AX231" s="304"/>
      <c r="AZ231" s="304"/>
      <c r="BB231" s="304"/>
      <c r="BD231" s="304"/>
      <c r="BF231" s="304"/>
      <c r="BH231" s="304"/>
      <c r="BJ231" s="304"/>
      <c r="BL231" s="304"/>
      <c r="BN231" s="304"/>
      <c r="BP231" s="304"/>
      <c r="BR231" s="304"/>
      <c r="BT231" s="304"/>
      <c r="BV231" s="304"/>
      <c r="BX231" s="304"/>
      <c r="BZ231" s="304"/>
      <c r="CB231" s="304"/>
      <c r="CD231" s="304"/>
      <c r="CF231" s="304"/>
      <c r="CH231" s="304"/>
      <c r="CJ231" s="304"/>
      <c r="CL231" s="304"/>
      <c r="CN231" s="304"/>
      <c r="CP231" s="304"/>
      <c r="CR231" s="304"/>
      <c r="CT231" s="304"/>
      <c r="CV231" s="304"/>
      <c r="CX231" s="304"/>
      <c r="CZ231" s="304"/>
      <c r="DB231" s="304"/>
      <c r="DD231" s="304"/>
      <c r="DF231" s="304"/>
      <c r="DH231" s="304"/>
      <c r="DJ231" s="304"/>
      <c r="DL231" s="304"/>
      <c r="DN231" s="304"/>
      <c r="DP231" s="304"/>
      <c r="DR231" s="304"/>
      <c r="DT231" s="304"/>
      <c r="DV231" s="304"/>
      <c r="DX231" s="304"/>
      <c r="DZ231" s="304"/>
      <c r="EB231" s="304"/>
      <c r="ED231" s="304"/>
      <c r="EF231" s="304"/>
      <c r="EH231" s="304"/>
      <c r="EJ231" s="304"/>
      <c r="EL231" s="304"/>
      <c r="EN231" s="304"/>
      <c r="EP231" s="304"/>
      <c r="ER231" s="304"/>
      <c r="ET231" s="304"/>
      <c r="EV231" s="304"/>
      <c r="EX231" s="304"/>
      <c r="EZ231" s="304"/>
      <c r="FB231" s="304"/>
      <c r="FD231" s="304"/>
      <c r="FF231" s="304"/>
      <c r="FH231" s="304"/>
      <c r="FJ231" s="304"/>
      <c r="FL231" s="304"/>
      <c r="FN231" s="304"/>
      <c r="FP231" s="304"/>
      <c r="FR231" s="304"/>
      <c r="FT231" s="304"/>
      <c r="FV231" s="304"/>
      <c r="FX231" s="304"/>
      <c r="FZ231" s="304"/>
      <c r="GB231" s="304"/>
      <c r="GD231" s="304"/>
      <c r="GF231" s="304"/>
      <c r="GH231" s="304"/>
      <c r="GJ231" s="304"/>
      <c r="GL231" s="304"/>
      <c r="GN231" s="304"/>
      <c r="GP231" s="304"/>
      <c r="GR231" s="304"/>
      <c r="GT231" s="304"/>
      <c r="GV231" s="304"/>
      <c r="GX231" s="304"/>
      <c r="GZ231" s="304"/>
      <c r="HB231" s="304"/>
      <c r="HD231" s="304"/>
      <c r="HF231" s="304"/>
      <c r="HH231" s="304"/>
      <c r="HJ231" s="304"/>
      <c r="HL231" s="304"/>
      <c r="HN231" s="304"/>
      <c r="HP231" s="304"/>
      <c r="HR231" s="304"/>
      <c r="HT231" s="304"/>
      <c r="HV231" s="304"/>
      <c r="HX231" s="304"/>
      <c r="HZ231" s="304"/>
      <c r="IB231" s="304"/>
      <c r="ID231" s="304"/>
      <c r="IF231" s="304"/>
      <c r="IH231" s="304"/>
      <c r="IJ231" s="304"/>
      <c r="IL231" s="304"/>
      <c r="IN231" s="260"/>
      <c r="IO231" s="260"/>
      <c r="IP231" s="260"/>
      <c r="IQ231" s="260"/>
      <c r="IR231" s="260"/>
      <c r="IS231" s="260"/>
      <c r="IT231" s="260"/>
      <c r="IU231" s="260"/>
      <c r="IV231" s="260"/>
    </row>
    <row r="232" spans="1:256" s="304" customFormat="1" ht="3" customHeight="1">
      <c r="A232" s="278"/>
      <c r="B232" s="160"/>
      <c r="C232" s="278"/>
      <c r="D232" s="164"/>
      <c r="E232" s="272"/>
      <c r="F232" s="301"/>
      <c r="G232" s="272"/>
      <c r="H232" s="163"/>
      <c r="IN232" s="260"/>
      <c r="IO232" s="260"/>
      <c r="IP232" s="260"/>
      <c r="IQ232" s="260"/>
      <c r="IR232" s="260"/>
      <c r="IS232" s="260"/>
      <c r="IT232" s="260"/>
      <c r="IU232" s="260"/>
      <c r="IV232" s="260"/>
    </row>
    <row r="233" spans="1:256" s="284" customFormat="1" ht="12.75">
      <c r="A233" s="281">
        <f>+B233*C233/100</f>
        <v>0</v>
      </c>
      <c r="B233" s="160">
        <v>1</v>
      </c>
      <c r="C233" s="282">
        <f>SUM(I233:IO233)/$F$2/B233*100</f>
        <v>0</v>
      </c>
      <c r="D233" s="167" t="s">
        <v>242</v>
      </c>
      <c r="E233" s="272"/>
      <c r="F233" s="283">
        <f>+'Quest.di gruppo omogeneo'!G246</f>
        <v>0.5</v>
      </c>
      <c r="G233" s="272"/>
      <c r="H233" s="163"/>
      <c r="J233" s="304"/>
      <c r="L233" s="304"/>
      <c r="N233" s="304"/>
      <c r="P233" s="304"/>
      <c r="R233" s="304"/>
      <c r="T233" s="304"/>
      <c r="V233" s="304"/>
      <c r="X233" s="304"/>
      <c r="Z233" s="304"/>
      <c r="AB233" s="304"/>
      <c r="AD233" s="304"/>
      <c r="AF233" s="304"/>
      <c r="AH233" s="304"/>
      <c r="AJ233" s="304"/>
      <c r="AL233" s="304"/>
      <c r="AN233" s="304"/>
      <c r="AP233" s="304"/>
      <c r="AR233" s="304"/>
      <c r="AT233" s="304"/>
      <c r="AV233" s="304"/>
      <c r="AX233" s="304"/>
      <c r="AZ233" s="304"/>
      <c r="BB233" s="304"/>
      <c r="BD233" s="304"/>
      <c r="BF233" s="304"/>
      <c r="BH233" s="304"/>
      <c r="BJ233" s="304"/>
      <c r="BL233" s="304"/>
      <c r="BN233" s="304"/>
      <c r="BP233" s="304"/>
      <c r="BR233" s="304"/>
      <c r="BT233" s="304"/>
      <c r="BV233" s="304"/>
      <c r="BX233" s="304"/>
      <c r="BZ233" s="304"/>
      <c r="CB233" s="304"/>
      <c r="CD233" s="304"/>
      <c r="CF233" s="304"/>
      <c r="CH233" s="304"/>
      <c r="CJ233" s="304"/>
      <c r="CL233" s="304"/>
      <c r="CN233" s="304"/>
      <c r="CP233" s="304"/>
      <c r="CR233" s="304"/>
      <c r="CT233" s="304"/>
      <c r="CV233" s="304"/>
      <c r="CX233" s="304"/>
      <c r="CZ233" s="304"/>
      <c r="DB233" s="304"/>
      <c r="DD233" s="304"/>
      <c r="DF233" s="304"/>
      <c r="DH233" s="304"/>
      <c r="DJ233" s="304"/>
      <c r="DL233" s="304"/>
      <c r="DN233" s="304"/>
      <c r="DP233" s="304"/>
      <c r="DR233" s="304"/>
      <c r="DT233" s="304"/>
      <c r="DV233" s="304"/>
      <c r="DX233" s="304"/>
      <c r="DZ233" s="304"/>
      <c r="EB233" s="304"/>
      <c r="ED233" s="304"/>
      <c r="EF233" s="304"/>
      <c r="EH233" s="304"/>
      <c r="EJ233" s="304"/>
      <c r="EL233" s="304"/>
      <c r="EN233" s="304"/>
      <c r="EP233" s="304"/>
      <c r="ER233" s="304"/>
      <c r="ET233" s="304"/>
      <c r="EV233" s="304"/>
      <c r="EX233" s="304"/>
      <c r="EZ233" s="304"/>
      <c r="FB233" s="304"/>
      <c r="FD233" s="304"/>
      <c r="FF233" s="304"/>
      <c r="FH233" s="304"/>
      <c r="FJ233" s="304"/>
      <c r="FL233" s="304"/>
      <c r="FN233" s="304"/>
      <c r="FP233" s="304"/>
      <c r="FR233" s="304"/>
      <c r="FT233" s="304"/>
      <c r="FV233" s="304"/>
      <c r="FX233" s="304"/>
      <c r="FZ233" s="304"/>
      <c r="GB233" s="304"/>
      <c r="GD233" s="304"/>
      <c r="GF233" s="304"/>
      <c r="GH233" s="304"/>
      <c r="GJ233" s="304"/>
      <c r="GL233" s="304"/>
      <c r="GN233" s="304"/>
      <c r="GP233" s="304"/>
      <c r="GR233" s="304"/>
      <c r="GT233" s="304"/>
      <c r="GV233" s="304"/>
      <c r="GX233" s="304"/>
      <c r="GZ233" s="304"/>
      <c r="HB233" s="304"/>
      <c r="HD233" s="304"/>
      <c r="HF233" s="304"/>
      <c r="HH233" s="304"/>
      <c r="HJ233" s="304"/>
      <c r="HL233" s="304"/>
      <c r="HN233" s="304"/>
      <c r="HP233" s="304"/>
      <c r="HR233" s="304"/>
      <c r="HT233" s="304"/>
      <c r="HV233" s="304"/>
      <c r="HX233" s="304"/>
      <c r="HZ233" s="304"/>
      <c r="IB233" s="304"/>
      <c r="ID233" s="304"/>
      <c r="IF233" s="304"/>
      <c r="IH233" s="304"/>
      <c r="IJ233" s="304"/>
      <c r="IL233" s="304"/>
      <c r="IN233" s="260"/>
      <c r="IO233" s="260"/>
      <c r="IP233" s="260"/>
      <c r="IQ233" s="260"/>
      <c r="IR233" s="260"/>
      <c r="IS233" s="260"/>
      <c r="IT233" s="260"/>
      <c r="IU233" s="260"/>
      <c r="IV233" s="260"/>
    </row>
    <row r="234" spans="1:256" s="304" customFormat="1" ht="3" customHeight="1">
      <c r="A234" s="278"/>
      <c r="B234" s="160"/>
      <c r="C234" s="278"/>
      <c r="D234" s="164"/>
      <c r="E234" s="272"/>
      <c r="F234" s="301"/>
      <c r="G234" s="272"/>
      <c r="H234" s="163"/>
      <c r="IN234" s="260"/>
      <c r="IO234" s="260"/>
      <c r="IP234" s="260"/>
      <c r="IQ234" s="260"/>
      <c r="IR234" s="260"/>
      <c r="IS234" s="260"/>
      <c r="IT234" s="260"/>
      <c r="IU234" s="260"/>
      <c r="IV234" s="260"/>
    </row>
    <row r="235" spans="1:256" s="284" customFormat="1" ht="12.75">
      <c r="A235" s="281">
        <f>+B235*C235/100</f>
        <v>0</v>
      </c>
      <c r="B235" s="160">
        <v>1</v>
      </c>
      <c r="C235" s="282">
        <f>SUM(I235:IO235)/$F$2/B235*100</f>
        <v>0</v>
      </c>
      <c r="D235" s="167" t="s">
        <v>243</v>
      </c>
      <c r="E235" s="272"/>
      <c r="F235" s="283">
        <f>+'Quest.di gruppo omogeneo'!G248</f>
        <v>0.5</v>
      </c>
      <c r="G235" s="272"/>
      <c r="H235" s="163"/>
      <c r="J235" s="304"/>
      <c r="L235" s="304"/>
      <c r="N235" s="304"/>
      <c r="P235" s="304"/>
      <c r="R235" s="304"/>
      <c r="T235" s="304"/>
      <c r="V235" s="304"/>
      <c r="X235" s="304"/>
      <c r="Z235" s="304"/>
      <c r="AB235" s="304"/>
      <c r="AD235" s="304"/>
      <c r="AF235" s="304"/>
      <c r="AH235" s="304"/>
      <c r="AJ235" s="304"/>
      <c r="AL235" s="304"/>
      <c r="AN235" s="304"/>
      <c r="AP235" s="304"/>
      <c r="AR235" s="304"/>
      <c r="AT235" s="304"/>
      <c r="AV235" s="304"/>
      <c r="AX235" s="304"/>
      <c r="AZ235" s="304"/>
      <c r="BB235" s="304"/>
      <c r="BD235" s="304"/>
      <c r="BF235" s="304"/>
      <c r="BH235" s="304"/>
      <c r="BJ235" s="304"/>
      <c r="BL235" s="304"/>
      <c r="BN235" s="304"/>
      <c r="BP235" s="304"/>
      <c r="BR235" s="304"/>
      <c r="BT235" s="304"/>
      <c r="BV235" s="304"/>
      <c r="BX235" s="304"/>
      <c r="BZ235" s="304"/>
      <c r="CB235" s="304"/>
      <c r="CD235" s="304"/>
      <c r="CF235" s="304"/>
      <c r="CH235" s="304"/>
      <c r="CJ235" s="304"/>
      <c r="CL235" s="304"/>
      <c r="CN235" s="304"/>
      <c r="CP235" s="304"/>
      <c r="CR235" s="304"/>
      <c r="CT235" s="304"/>
      <c r="CV235" s="304"/>
      <c r="CX235" s="304"/>
      <c r="CZ235" s="304"/>
      <c r="DB235" s="304"/>
      <c r="DD235" s="304"/>
      <c r="DF235" s="304"/>
      <c r="DH235" s="304"/>
      <c r="DJ235" s="304"/>
      <c r="DL235" s="304"/>
      <c r="DN235" s="304"/>
      <c r="DP235" s="304"/>
      <c r="DR235" s="304"/>
      <c r="DT235" s="304"/>
      <c r="DV235" s="304"/>
      <c r="DX235" s="304"/>
      <c r="DZ235" s="304"/>
      <c r="EB235" s="304"/>
      <c r="ED235" s="304"/>
      <c r="EF235" s="304"/>
      <c r="EH235" s="304"/>
      <c r="EJ235" s="304"/>
      <c r="EL235" s="304"/>
      <c r="EN235" s="304"/>
      <c r="EP235" s="304"/>
      <c r="ER235" s="304"/>
      <c r="ET235" s="304"/>
      <c r="EV235" s="304"/>
      <c r="EX235" s="304"/>
      <c r="EZ235" s="304"/>
      <c r="FB235" s="304"/>
      <c r="FD235" s="304"/>
      <c r="FF235" s="304"/>
      <c r="FH235" s="304"/>
      <c r="FJ235" s="304"/>
      <c r="FL235" s="304"/>
      <c r="FN235" s="304"/>
      <c r="FP235" s="304"/>
      <c r="FR235" s="304"/>
      <c r="FT235" s="304"/>
      <c r="FV235" s="304"/>
      <c r="FX235" s="304"/>
      <c r="FZ235" s="304"/>
      <c r="GB235" s="304"/>
      <c r="GD235" s="304"/>
      <c r="GF235" s="304"/>
      <c r="GH235" s="304"/>
      <c r="GJ235" s="304"/>
      <c r="GL235" s="304"/>
      <c r="GN235" s="304"/>
      <c r="GP235" s="304"/>
      <c r="GR235" s="304"/>
      <c r="GT235" s="304"/>
      <c r="GV235" s="304"/>
      <c r="GX235" s="304"/>
      <c r="GZ235" s="304"/>
      <c r="HB235" s="304"/>
      <c r="HD235" s="304"/>
      <c r="HF235" s="304"/>
      <c r="HH235" s="304"/>
      <c r="HJ235" s="304"/>
      <c r="HL235" s="304"/>
      <c r="HN235" s="304"/>
      <c r="HP235" s="304"/>
      <c r="HR235" s="304"/>
      <c r="HT235" s="304"/>
      <c r="HV235" s="304"/>
      <c r="HX235" s="304"/>
      <c r="HZ235" s="304"/>
      <c r="IB235" s="304"/>
      <c r="ID235" s="304"/>
      <c r="IF235" s="304"/>
      <c r="IH235" s="304"/>
      <c r="IJ235" s="304"/>
      <c r="IL235" s="304"/>
      <c r="IN235" s="260"/>
      <c r="IO235" s="260"/>
      <c r="IP235" s="260"/>
      <c r="IQ235" s="260"/>
      <c r="IR235" s="260"/>
      <c r="IS235" s="260"/>
      <c r="IT235" s="260"/>
      <c r="IU235" s="260"/>
      <c r="IV235" s="260"/>
    </row>
    <row r="236" spans="1:256" s="304" customFormat="1" ht="3" customHeight="1">
      <c r="A236" s="278"/>
      <c r="B236" s="160"/>
      <c r="C236" s="278"/>
      <c r="D236" s="164"/>
      <c r="E236" s="272"/>
      <c r="F236" s="301"/>
      <c r="G236" s="272"/>
      <c r="H236" s="163"/>
      <c r="IN236" s="260"/>
      <c r="IO236" s="260"/>
      <c r="IP236" s="260"/>
      <c r="IQ236" s="260"/>
      <c r="IR236" s="260"/>
      <c r="IS236" s="260"/>
      <c r="IT236" s="260"/>
      <c r="IU236" s="260"/>
      <c r="IV236" s="260"/>
    </row>
    <row r="237" spans="1:256" s="284" customFormat="1" ht="12.75">
      <c r="A237" s="281">
        <f>+B237*C237/100</f>
        <v>0</v>
      </c>
      <c r="B237" s="160">
        <v>1</v>
      </c>
      <c r="C237" s="282">
        <f>SUM(I237:IO237)/$F$2/B237*100</f>
        <v>0</v>
      </c>
      <c r="D237" s="167" t="s">
        <v>244</v>
      </c>
      <c r="E237" s="272"/>
      <c r="F237" s="283">
        <f>+'Quest.di gruppo omogeneo'!G250</f>
        <v>0.5</v>
      </c>
      <c r="G237" s="272"/>
      <c r="H237" s="163"/>
      <c r="J237" s="304"/>
      <c r="L237" s="304"/>
      <c r="N237" s="304"/>
      <c r="P237" s="304"/>
      <c r="R237" s="304"/>
      <c r="T237" s="304"/>
      <c r="V237" s="304"/>
      <c r="X237" s="304"/>
      <c r="Z237" s="304"/>
      <c r="AB237" s="304"/>
      <c r="AD237" s="304"/>
      <c r="AF237" s="304"/>
      <c r="AH237" s="304"/>
      <c r="AJ237" s="304"/>
      <c r="AL237" s="304"/>
      <c r="AN237" s="304"/>
      <c r="AP237" s="304"/>
      <c r="AR237" s="304"/>
      <c r="AT237" s="304"/>
      <c r="AV237" s="304"/>
      <c r="AX237" s="304"/>
      <c r="AZ237" s="304"/>
      <c r="BB237" s="304"/>
      <c r="BD237" s="304"/>
      <c r="BF237" s="304"/>
      <c r="BH237" s="304"/>
      <c r="BJ237" s="304"/>
      <c r="BL237" s="304"/>
      <c r="BN237" s="304"/>
      <c r="BP237" s="304"/>
      <c r="BR237" s="304"/>
      <c r="BT237" s="304"/>
      <c r="BV237" s="304"/>
      <c r="BX237" s="304"/>
      <c r="BZ237" s="304"/>
      <c r="CB237" s="304"/>
      <c r="CD237" s="304"/>
      <c r="CF237" s="304"/>
      <c r="CH237" s="304"/>
      <c r="CJ237" s="304"/>
      <c r="CL237" s="304"/>
      <c r="CN237" s="304"/>
      <c r="CP237" s="304"/>
      <c r="CR237" s="304"/>
      <c r="CT237" s="304"/>
      <c r="CV237" s="304"/>
      <c r="CX237" s="304"/>
      <c r="CZ237" s="304"/>
      <c r="DB237" s="304"/>
      <c r="DD237" s="304"/>
      <c r="DF237" s="304"/>
      <c r="DH237" s="304"/>
      <c r="DJ237" s="304"/>
      <c r="DL237" s="304"/>
      <c r="DN237" s="304"/>
      <c r="DP237" s="304"/>
      <c r="DR237" s="304"/>
      <c r="DT237" s="304"/>
      <c r="DV237" s="304"/>
      <c r="DX237" s="304"/>
      <c r="DZ237" s="304"/>
      <c r="EB237" s="304"/>
      <c r="ED237" s="304"/>
      <c r="EF237" s="304"/>
      <c r="EH237" s="304"/>
      <c r="EJ237" s="304"/>
      <c r="EL237" s="304"/>
      <c r="EN237" s="304"/>
      <c r="EP237" s="304"/>
      <c r="ER237" s="304"/>
      <c r="ET237" s="304"/>
      <c r="EV237" s="304"/>
      <c r="EX237" s="304"/>
      <c r="EZ237" s="304"/>
      <c r="FB237" s="304"/>
      <c r="FD237" s="304"/>
      <c r="FF237" s="304"/>
      <c r="FH237" s="304"/>
      <c r="FJ237" s="304"/>
      <c r="FL237" s="304"/>
      <c r="FN237" s="304"/>
      <c r="FP237" s="304"/>
      <c r="FR237" s="304"/>
      <c r="FT237" s="304"/>
      <c r="FV237" s="304"/>
      <c r="FX237" s="304"/>
      <c r="FZ237" s="304"/>
      <c r="GB237" s="304"/>
      <c r="GD237" s="304"/>
      <c r="GF237" s="304"/>
      <c r="GH237" s="304"/>
      <c r="GJ237" s="304"/>
      <c r="GL237" s="304"/>
      <c r="GN237" s="304"/>
      <c r="GP237" s="304"/>
      <c r="GR237" s="304"/>
      <c r="GT237" s="304"/>
      <c r="GV237" s="304"/>
      <c r="GX237" s="304"/>
      <c r="GZ237" s="304"/>
      <c r="HB237" s="304"/>
      <c r="HD237" s="304"/>
      <c r="HF237" s="304"/>
      <c r="HH237" s="304"/>
      <c r="HJ237" s="304"/>
      <c r="HL237" s="304"/>
      <c r="HN237" s="304"/>
      <c r="HP237" s="304"/>
      <c r="HR237" s="304"/>
      <c r="HT237" s="304"/>
      <c r="HV237" s="304"/>
      <c r="HX237" s="304"/>
      <c r="HZ237" s="304"/>
      <c r="IB237" s="304"/>
      <c r="ID237" s="304"/>
      <c r="IF237" s="304"/>
      <c r="IH237" s="304"/>
      <c r="IJ237" s="304"/>
      <c r="IL237" s="304"/>
      <c r="IN237" s="260"/>
      <c r="IO237" s="260"/>
      <c r="IP237" s="260"/>
      <c r="IQ237" s="260"/>
      <c r="IR237" s="260"/>
      <c r="IS237" s="260"/>
      <c r="IT237" s="260"/>
      <c r="IU237" s="260"/>
      <c r="IV237" s="260"/>
    </row>
    <row r="238" spans="1:256" s="304" customFormat="1" ht="3" customHeight="1">
      <c r="A238" s="278"/>
      <c r="B238" s="160"/>
      <c r="C238" s="278"/>
      <c r="D238" s="164"/>
      <c r="E238" s="272"/>
      <c r="F238" s="301"/>
      <c r="G238" s="272"/>
      <c r="H238" s="163"/>
      <c r="IN238" s="260"/>
      <c r="IO238" s="260"/>
      <c r="IP238" s="260"/>
      <c r="IQ238" s="260"/>
      <c r="IR238" s="260"/>
      <c r="IS238" s="260"/>
      <c r="IT238" s="260"/>
      <c r="IU238" s="260"/>
      <c r="IV238" s="260"/>
    </row>
    <row r="239" spans="1:256" s="304" customFormat="1" ht="12.75">
      <c r="A239" s="305">
        <f>SUM(A241:A249)</f>
        <v>0</v>
      </c>
      <c r="B239" s="305">
        <f>SUM(B241:B249)</f>
      </c>
      <c r="C239" s="306">
        <f>+A239/B239*100</f>
        <v>0</v>
      </c>
      <c r="D239" s="162" t="s">
        <v>246</v>
      </c>
      <c r="E239" s="272"/>
      <c r="F239" s="301"/>
      <c r="G239" s="272"/>
      <c r="H239" s="163"/>
      <c r="IN239" s="260"/>
      <c r="IO239" s="260"/>
      <c r="IP239" s="260"/>
      <c r="IQ239" s="260"/>
      <c r="IR239" s="260"/>
      <c r="IS239" s="260"/>
      <c r="IT239" s="260"/>
      <c r="IU239" s="260"/>
      <c r="IV239" s="260"/>
    </row>
    <row r="240" spans="1:256" s="304" customFormat="1" ht="3" customHeight="1">
      <c r="A240" s="278"/>
      <c r="B240" s="160"/>
      <c r="C240" s="278"/>
      <c r="D240" s="164"/>
      <c r="E240" s="272"/>
      <c r="F240" s="301"/>
      <c r="G240" s="272"/>
      <c r="H240" s="163"/>
      <c r="IN240" s="260"/>
      <c r="IO240" s="260"/>
      <c r="IP240" s="260"/>
      <c r="IQ240" s="260"/>
      <c r="IR240" s="260"/>
      <c r="IS240" s="260"/>
      <c r="IT240" s="260"/>
      <c r="IU240" s="260"/>
      <c r="IV240" s="260"/>
    </row>
    <row r="241" spans="1:256" s="284" customFormat="1" ht="12.75">
      <c r="A241" s="281">
        <f>+B241*C241/100</f>
        <v>0</v>
      </c>
      <c r="B241" s="160">
        <v>1</v>
      </c>
      <c r="C241" s="282">
        <f>SUM(I241:IO241)/$F$2/B241*100</f>
        <v>0</v>
      </c>
      <c r="D241" s="167" t="s">
        <v>247</v>
      </c>
      <c r="E241" s="272"/>
      <c r="F241" s="283">
        <f>+'Quest.di gruppo omogeneo'!G254</f>
        <v>0.5</v>
      </c>
      <c r="G241" s="272"/>
      <c r="H241" s="163"/>
      <c r="J241" s="304"/>
      <c r="L241" s="304"/>
      <c r="N241" s="304"/>
      <c r="P241" s="304"/>
      <c r="R241" s="304"/>
      <c r="T241" s="304"/>
      <c r="V241" s="304"/>
      <c r="X241" s="304"/>
      <c r="Z241" s="304"/>
      <c r="AB241" s="304"/>
      <c r="AD241" s="304"/>
      <c r="AF241" s="304"/>
      <c r="AH241" s="304"/>
      <c r="AJ241" s="304"/>
      <c r="AL241" s="304"/>
      <c r="AN241" s="304"/>
      <c r="AP241" s="304"/>
      <c r="AR241" s="304"/>
      <c r="AT241" s="304"/>
      <c r="AV241" s="304"/>
      <c r="AX241" s="304"/>
      <c r="AZ241" s="304"/>
      <c r="BB241" s="304"/>
      <c r="BD241" s="304"/>
      <c r="BF241" s="304"/>
      <c r="BH241" s="304"/>
      <c r="BJ241" s="304"/>
      <c r="BL241" s="304"/>
      <c r="BN241" s="304"/>
      <c r="BP241" s="304"/>
      <c r="BR241" s="304"/>
      <c r="BT241" s="304"/>
      <c r="BV241" s="304"/>
      <c r="BX241" s="304"/>
      <c r="BZ241" s="304"/>
      <c r="CB241" s="304"/>
      <c r="CD241" s="304"/>
      <c r="CF241" s="304"/>
      <c r="CH241" s="304"/>
      <c r="CJ241" s="304"/>
      <c r="CL241" s="304"/>
      <c r="CN241" s="304"/>
      <c r="CP241" s="304"/>
      <c r="CR241" s="304"/>
      <c r="CT241" s="304"/>
      <c r="CV241" s="304"/>
      <c r="CX241" s="304"/>
      <c r="CZ241" s="304"/>
      <c r="DB241" s="304"/>
      <c r="DD241" s="304"/>
      <c r="DF241" s="304"/>
      <c r="DH241" s="304"/>
      <c r="DJ241" s="304"/>
      <c r="DL241" s="304"/>
      <c r="DN241" s="304"/>
      <c r="DP241" s="304"/>
      <c r="DR241" s="304"/>
      <c r="DT241" s="304"/>
      <c r="DV241" s="304"/>
      <c r="DX241" s="304"/>
      <c r="DZ241" s="304"/>
      <c r="EB241" s="304"/>
      <c r="ED241" s="304"/>
      <c r="EF241" s="304"/>
      <c r="EH241" s="304"/>
      <c r="EJ241" s="304"/>
      <c r="EL241" s="304"/>
      <c r="EN241" s="304"/>
      <c r="EP241" s="304"/>
      <c r="ER241" s="304"/>
      <c r="ET241" s="304"/>
      <c r="EV241" s="304"/>
      <c r="EX241" s="304"/>
      <c r="EZ241" s="304"/>
      <c r="FB241" s="304"/>
      <c r="FD241" s="304"/>
      <c r="FF241" s="304"/>
      <c r="FH241" s="304"/>
      <c r="FJ241" s="304"/>
      <c r="FL241" s="304"/>
      <c r="FN241" s="304"/>
      <c r="FP241" s="304"/>
      <c r="FR241" s="304"/>
      <c r="FT241" s="304"/>
      <c r="FV241" s="304"/>
      <c r="FX241" s="304"/>
      <c r="FZ241" s="304"/>
      <c r="GB241" s="304"/>
      <c r="GD241" s="304"/>
      <c r="GF241" s="304"/>
      <c r="GH241" s="304"/>
      <c r="GJ241" s="304"/>
      <c r="GL241" s="304"/>
      <c r="GN241" s="304"/>
      <c r="GP241" s="304"/>
      <c r="GR241" s="304"/>
      <c r="GT241" s="304"/>
      <c r="GV241" s="304"/>
      <c r="GX241" s="304"/>
      <c r="GZ241" s="304"/>
      <c r="HB241" s="304"/>
      <c r="HD241" s="304"/>
      <c r="HF241" s="304"/>
      <c r="HH241" s="304"/>
      <c r="HJ241" s="304"/>
      <c r="HL241" s="304"/>
      <c r="HN241" s="304"/>
      <c r="HP241" s="304"/>
      <c r="HR241" s="304"/>
      <c r="HT241" s="304"/>
      <c r="HV241" s="304"/>
      <c r="HX241" s="304"/>
      <c r="HZ241" s="304"/>
      <c r="IB241" s="304"/>
      <c r="ID241" s="304"/>
      <c r="IF241" s="304"/>
      <c r="IH241" s="304"/>
      <c r="IJ241" s="304"/>
      <c r="IL241" s="304"/>
      <c r="IN241" s="260"/>
      <c r="IO241" s="260"/>
      <c r="IP241" s="260"/>
      <c r="IQ241" s="260"/>
      <c r="IR241" s="260"/>
      <c r="IS241" s="260"/>
      <c r="IT241" s="260"/>
      <c r="IU241" s="260"/>
      <c r="IV241" s="260"/>
    </row>
    <row r="242" spans="1:256" s="304" customFormat="1" ht="3" customHeight="1">
      <c r="A242" s="278"/>
      <c r="B242" s="160"/>
      <c r="C242" s="278"/>
      <c r="D242" s="164"/>
      <c r="E242" s="272"/>
      <c r="F242" s="301"/>
      <c r="G242" s="272"/>
      <c r="H242" s="163"/>
      <c r="IN242" s="260"/>
      <c r="IO242" s="260"/>
      <c r="IP242" s="260"/>
      <c r="IQ242" s="260"/>
      <c r="IR242" s="260"/>
      <c r="IS242" s="260"/>
      <c r="IT242" s="260"/>
      <c r="IU242" s="260"/>
      <c r="IV242" s="260"/>
    </row>
    <row r="243" spans="1:256" s="284" customFormat="1" ht="12.75">
      <c r="A243" s="281">
        <f>+B243*C243/100</f>
        <v>0</v>
      </c>
      <c r="B243" s="160">
        <v>1</v>
      </c>
      <c r="C243" s="282">
        <f>SUM(I243:IO243)/$F$2/B243*100</f>
        <v>0</v>
      </c>
      <c r="D243" s="169" t="s">
        <v>248</v>
      </c>
      <c r="E243" s="272"/>
      <c r="F243" s="283">
        <f>+'Quest.di gruppo omogeneo'!G256</f>
        <v>0.5</v>
      </c>
      <c r="G243" s="272"/>
      <c r="H243" s="163"/>
      <c r="J243" s="304"/>
      <c r="L243" s="304"/>
      <c r="N243" s="304"/>
      <c r="P243" s="304"/>
      <c r="R243" s="304"/>
      <c r="T243" s="304"/>
      <c r="V243" s="304"/>
      <c r="X243" s="304"/>
      <c r="Z243" s="304"/>
      <c r="AB243" s="304"/>
      <c r="AD243" s="304"/>
      <c r="AF243" s="304"/>
      <c r="AH243" s="304"/>
      <c r="AJ243" s="304"/>
      <c r="AL243" s="304"/>
      <c r="AN243" s="304"/>
      <c r="AP243" s="304"/>
      <c r="AR243" s="304"/>
      <c r="AT243" s="304"/>
      <c r="AV243" s="304"/>
      <c r="AX243" s="304"/>
      <c r="AZ243" s="304"/>
      <c r="BB243" s="304"/>
      <c r="BD243" s="304"/>
      <c r="BF243" s="304"/>
      <c r="BH243" s="304"/>
      <c r="BJ243" s="304"/>
      <c r="BL243" s="304"/>
      <c r="BN243" s="304"/>
      <c r="BP243" s="304"/>
      <c r="BR243" s="304"/>
      <c r="BT243" s="304"/>
      <c r="BV243" s="304"/>
      <c r="BX243" s="304"/>
      <c r="BZ243" s="304"/>
      <c r="CB243" s="304"/>
      <c r="CD243" s="304"/>
      <c r="CF243" s="304"/>
      <c r="CH243" s="304"/>
      <c r="CJ243" s="304"/>
      <c r="CL243" s="304"/>
      <c r="CN243" s="304"/>
      <c r="CP243" s="304"/>
      <c r="CR243" s="304"/>
      <c r="CT243" s="304"/>
      <c r="CV243" s="304"/>
      <c r="CX243" s="304"/>
      <c r="CZ243" s="304"/>
      <c r="DB243" s="304"/>
      <c r="DD243" s="304"/>
      <c r="DF243" s="304"/>
      <c r="DH243" s="304"/>
      <c r="DJ243" s="304"/>
      <c r="DL243" s="304"/>
      <c r="DN243" s="304"/>
      <c r="DP243" s="304"/>
      <c r="DR243" s="304"/>
      <c r="DT243" s="304"/>
      <c r="DV243" s="304"/>
      <c r="DX243" s="304"/>
      <c r="DZ243" s="304"/>
      <c r="EB243" s="304"/>
      <c r="ED243" s="304"/>
      <c r="EF243" s="304"/>
      <c r="EH243" s="304"/>
      <c r="EJ243" s="304"/>
      <c r="EL243" s="304"/>
      <c r="EN243" s="304"/>
      <c r="EP243" s="304"/>
      <c r="ER243" s="304"/>
      <c r="ET243" s="304"/>
      <c r="EV243" s="304"/>
      <c r="EX243" s="304"/>
      <c r="EZ243" s="304"/>
      <c r="FB243" s="304"/>
      <c r="FD243" s="304"/>
      <c r="FF243" s="304"/>
      <c r="FH243" s="304"/>
      <c r="FJ243" s="304"/>
      <c r="FL243" s="304"/>
      <c r="FN243" s="304"/>
      <c r="FP243" s="304"/>
      <c r="FR243" s="304"/>
      <c r="FT243" s="304"/>
      <c r="FV243" s="304"/>
      <c r="FX243" s="304"/>
      <c r="FZ243" s="304"/>
      <c r="GB243" s="304"/>
      <c r="GD243" s="304"/>
      <c r="GF243" s="304"/>
      <c r="GH243" s="304"/>
      <c r="GJ243" s="304"/>
      <c r="GL243" s="304"/>
      <c r="GN243" s="304"/>
      <c r="GP243" s="304"/>
      <c r="GR243" s="304"/>
      <c r="GT243" s="304"/>
      <c r="GV243" s="304"/>
      <c r="GX243" s="304"/>
      <c r="GZ243" s="304"/>
      <c r="HB243" s="304"/>
      <c r="HD243" s="304"/>
      <c r="HF243" s="304"/>
      <c r="HH243" s="304"/>
      <c r="HJ243" s="304"/>
      <c r="HL243" s="304"/>
      <c r="HN243" s="304"/>
      <c r="HP243" s="304"/>
      <c r="HR243" s="304"/>
      <c r="HT243" s="304"/>
      <c r="HV243" s="304"/>
      <c r="HX243" s="304"/>
      <c r="HZ243" s="304"/>
      <c r="IB243" s="304"/>
      <c r="ID243" s="304"/>
      <c r="IF243" s="304"/>
      <c r="IH243" s="304"/>
      <c r="IJ243" s="304"/>
      <c r="IL243" s="304"/>
      <c r="IN243" s="260"/>
      <c r="IO243" s="260"/>
      <c r="IP243" s="260"/>
      <c r="IQ243" s="260"/>
      <c r="IR243" s="260"/>
      <c r="IS243" s="260"/>
      <c r="IT243" s="260"/>
      <c r="IU243" s="260"/>
      <c r="IV243" s="260"/>
    </row>
    <row r="244" spans="1:256" s="304" customFormat="1" ht="3" customHeight="1">
      <c r="A244" s="278"/>
      <c r="B244" s="160"/>
      <c r="C244" s="278"/>
      <c r="D244" s="164"/>
      <c r="E244" s="272"/>
      <c r="F244" s="301"/>
      <c r="G244" s="272"/>
      <c r="H244" s="163"/>
      <c r="IN244" s="260"/>
      <c r="IO244" s="260"/>
      <c r="IP244" s="260"/>
      <c r="IQ244" s="260"/>
      <c r="IR244" s="260"/>
      <c r="IS244" s="260"/>
      <c r="IT244" s="260"/>
      <c r="IU244" s="260"/>
      <c r="IV244" s="260"/>
    </row>
    <row r="245" spans="1:256" s="284" customFormat="1" ht="12.75">
      <c r="A245" s="281">
        <f>+B245*C245/100</f>
        <v>0</v>
      </c>
      <c r="B245" s="160">
        <v>1</v>
      </c>
      <c r="C245" s="282">
        <f>SUM(I245:IO245)/$F$2/B245*100</f>
        <v>0</v>
      </c>
      <c r="D245" s="169" t="s">
        <v>249</v>
      </c>
      <c r="E245" s="272"/>
      <c r="F245" s="283">
        <f>+'Quest.di gruppo omogeneo'!G258</f>
        <v>0.5</v>
      </c>
      <c r="G245" s="272"/>
      <c r="H245" s="163"/>
      <c r="J245" s="304"/>
      <c r="L245" s="304"/>
      <c r="N245" s="304"/>
      <c r="P245" s="304"/>
      <c r="R245" s="304"/>
      <c r="T245" s="304"/>
      <c r="V245" s="304"/>
      <c r="X245" s="304"/>
      <c r="Z245" s="304"/>
      <c r="AB245" s="304"/>
      <c r="AD245" s="304"/>
      <c r="AF245" s="304"/>
      <c r="AH245" s="304"/>
      <c r="AJ245" s="304"/>
      <c r="AL245" s="304"/>
      <c r="AN245" s="304"/>
      <c r="AP245" s="304"/>
      <c r="AR245" s="304"/>
      <c r="AT245" s="304"/>
      <c r="AV245" s="304"/>
      <c r="AX245" s="304"/>
      <c r="AZ245" s="304"/>
      <c r="BB245" s="304"/>
      <c r="BD245" s="304"/>
      <c r="BF245" s="304"/>
      <c r="BH245" s="304"/>
      <c r="BJ245" s="304"/>
      <c r="BL245" s="304"/>
      <c r="BN245" s="304"/>
      <c r="BP245" s="304"/>
      <c r="BR245" s="304"/>
      <c r="BT245" s="304"/>
      <c r="BV245" s="304"/>
      <c r="BX245" s="304"/>
      <c r="BZ245" s="304"/>
      <c r="CB245" s="304"/>
      <c r="CD245" s="304"/>
      <c r="CF245" s="304"/>
      <c r="CH245" s="304"/>
      <c r="CJ245" s="304"/>
      <c r="CL245" s="304"/>
      <c r="CN245" s="304"/>
      <c r="CP245" s="304"/>
      <c r="CR245" s="304"/>
      <c r="CT245" s="304"/>
      <c r="CV245" s="304"/>
      <c r="CX245" s="304"/>
      <c r="CZ245" s="304"/>
      <c r="DB245" s="304"/>
      <c r="DD245" s="304"/>
      <c r="DF245" s="304"/>
      <c r="DH245" s="304"/>
      <c r="DJ245" s="304"/>
      <c r="DL245" s="304"/>
      <c r="DN245" s="304"/>
      <c r="DP245" s="304"/>
      <c r="DR245" s="304"/>
      <c r="DT245" s="304"/>
      <c r="DV245" s="304"/>
      <c r="DX245" s="304"/>
      <c r="DZ245" s="304"/>
      <c r="EB245" s="304"/>
      <c r="ED245" s="304"/>
      <c r="EF245" s="304"/>
      <c r="EH245" s="304"/>
      <c r="EJ245" s="304"/>
      <c r="EL245" s="304"/>
      <c r="EN245" s="304"/>
      <c r="EP245" s="304"/>
      <c r="ER245" s="304"/>
      <c r="ET245" s="304"/>
      <c r="EV245" s="304"/>
      <c r="EX245" s="304"/>
      <c r="EZ245" s="304"/>
      <c r="FB245" s="304"/>
      <c r="FD245" s="304"/>
      <c r="FF245" s="304"/>
      <c r="FH245" s="304"/>
      <c r="FJ245" s="304"/>
      <c r="FL245" s="304"/>
      <c r="FN245" s="304"/>
      <c r="FP245" s="304"/>
      <c r="FR245" s="304"/>
      <c r="FT245" s="304"/>
      <c r="FV245" s="304"/>
      <c r="FX245" s="304"/>
      <c r="FZ245" s="304"/>
      <c r="GB245" s="304"/>
      <c r="GD245" s="304"/>
      <c r="GF245" s="304"/>
      <c r="GH245" s="304"/>
      <c r="GJ245" s="304"/>
      <c r="GL245" s="304"/>
      <c r="GN245" s="304"/>
      <c r="GP245" s="304"/>
      <c r="GR245" s="304"/>
      <c r="GT245" s="304"/>
      <c r="GV245" s="304"/>
      <c r="GX245" s="304"/>
      <c r="GZ245" s="304"/>
      <c r="HB245" s="304"/>
      <c r="HD245" s="304"/>
      <c r="HF245" s="304"/>
      <c r="HH245" s="304"/>
      <c r="HJ245" s="304"/>
      <c r="HL245" s="304"/>
      <c r="HN245" s="304"/>
      <c r="HP245" s="304"/>
      <c r="HR245" s="304"/>
      <c r="HT245" s="304"/>
      <c r="HV245" s="304"/>
      <c r="HX245" s="304"/>
      <c r="HZ245" s="304"/>
      <c r="IB245" s="304"/>
      <c r="ID245" s="304"/>
      <c r="IF245" s="304"/>
      <c r="IH245" s="304"/>
      <c r="IJ245" s="304"/>
      <c r="IL245" s="304"/>
      <c r="IN245" s="260"/>
      <c r="IO245" s="260"/>
      <c r="IP245" s="260"/>
      <c r="IQ245" s="260"/>
      <c r="IR245" s="260"/>
      <c r="IS245" s="260"/>
      <c r="IT245" s="260"/>
      <c r="IU245" s="260"/>
      <c r="IV245" s="260"/>
    </row>
    <row r="246" spans="1:256" s="304" customFormat="1" ht="3" customHeight="1">
      <c r="A246" s="278"/>
      <c r="B246" s="160"/>
      <c r="C246" s="278"/>
      <c r="D246" s="164"/>
      <c r="E246" s="272"/>
      <c r="F246" s="301"/>
      <c r="G246" s="272"/>
      <c r="H246" s="163"/>
      <c r="IN246" s="260"/>
      <c r="IO246" s="260"/>
      <c r="IP246" s="260"/>
      <c r="IQ246" s="260"/>
      <c r="IR246" s="260"/>
      <c r="IS246" s="260"/>
      <c r="IT246" s="260"/>
      <c r="IU246" s="260"/>
      <c r="IV246" s="260"/>
    </row>
    <row r="247" spans="1:256" s="284" customFormat="1" ht="12.75">
      <c r="A247" s="281">
        <f>+B247*C247/100</f>
        <v>0</v>
      </c>
      <c r="B247" s="160">
        <v>1</v>
      </c>
      <c r="C247" s="282">
        <f>SUM(I247:IO247)/$F$2/B247*100</f>
        <v>0</v>
      </c>
      <c r="D247" s="169" t="s">
        <v>250</v>
      </c>
      <c r="E247" s="272"/>
      <c r="F247" s="283">
        <f>+'Quest.di gruppo omogeneo'!G260</f>
        <v>0.5</v>
      </c>
      <c r="G247" s="272"/>
      <c r="H247" s="163"/>
      <c r="J247" s="304"/>
      <c r="L247" s="304"/>
      <c r="N247" s="304"/>
      <c r="P247" s="304"/>
      <c r="R247" s="304"/>
      <c r="T247" s="304"/>
      <c r="V247" s="304"/>
      <c r="X247" s="304"/>
      <c r="Z247" s="304"/>
      <c r="AB247" s="304"/>
      <c r="AD247" s="304"/>
      <c r="AF247" s="304"/>
      <c r="AH247" s="304"/>
      <c r="AJ247" s="304"/>
      <c r="AL247" s="304"/>
      <c r="AN247" s="304"/>
      <c r="AP247" s="304"/>
      <c r="AR247" s="304"/>
      <c r="AT247" s="304"/>
      <c r="AV247" s="304"/>
      <c r="AX247" s="304"/>
      <c r="AZ247" s="304"/>
      <c r="BB247" s="304"/>
      <c r="BD247" s="304"/>
      <c r="BF247" s="304"/>
      <c r="BH247" s="304"/>
      <c r="BJ247" s="304"/>
      <c r="BL247" s="304"/>
      <c r="BN247" s="304"/>
      <c r="BP247" s="304"/>
      <c r="BR247" s="304"/>
      <c r="BT247" s="304"/>
      <c r="BV247" s="304"/>
      <c r="BX247" s="304"/>
      <c r="BZ247" s="304"/>
      <c r="CB247" s="304"/>
      <c r="CD247" s="304"/>
      <c r="CF247" s="304"/>
      <c r="CH247" s="304"/>
      <c r="CJ247" s="304"/>
      <c r="CL247" s="304"/>
      <c r="CN247" s="304"/>
      <c r="CP247" s="304"/>
      <c r="CR247" s="304"/>
      <c r="CT247" s="304"/>
      <c r="CV247" s="304"/>
      <c r="CX247" s="304"/>
      <c r="CZ247" s="304"/>
      <c r="DB247" s="304"/>
      <c r="DD247" s="304"/>
      <c r="DF247" s="304"/>
      <c r="DH247" s="304"/>
      <c r="DJ247" s="304"/>
      <c r="DL247" s="304"/>
      <c r="DN247" s="304"/>
      <c r="DP247" s="304"/>
      <c r="DR247" s="304"/>
      <c r="DT247" s="304"/>
      <c r="DV247" s="304"/>
      <c r="DX247" s="304"/>
      <c r="DZ247" s="304"/>
      <c r="EB247" s="304"/>
      <c r="ED247" s="304"/>
      <c r="EF247" s="304"/>
      <c r="EH247" s="304"/>
      <c r="EJ247" s="304"/>
      <c r="EL247" s="304"/>
      <c r="EN247" s="304"/>
      <c r="EP247" s="304"/>
      <c r="ER247" s="304"/>
      <c r="ET247" s="304"/>
      <c r="EV247" s="304"/>
      <c r="EX247" s="304"/>
      <c r="EZ247" s="304"/>
      <c r="FB247" s="304"/>
      <c r="FD247" s="304"/>
      <c r="FF247" s="304"/>
      <c r="FH247" s="304"/>
      <c r="FJ247" s="304"/>
      <c r="FL247" s="304"/>
      <c r="FN247" s="304"/>
      <c r="FP247" s="304"/>
      <c r="FR247" s="304"/>
      <c r="FT247" s="304"/>
      <c r="FV247" s="304"/>
      <c r="FX247" s="304"/>
      <c r="FZ247" s="304"/>
      <c r="GB247" s="304"/>
      <c r="GD247" s="304"/>
      <c r="GF247" s="304"/>
      <c r="GH247" s="304"/>
      <c r="GJ247" s="304"/>
      <c r="GL247" s="304"/>
      <c r="GN247" s="304"/>
      <c r="GP247" s="304"/>
      <c r="GR247" s="304"/>
      <c r="GT247" s="304"/>
      <c r="GV247" s="304"/>
      <c r="GX247" s="304"/>
      <c r="GZ247" s="304"/>
      <c r="HB247" s="304"/>
      <c r="HD247" s="304"/>
      <c r="HF247" s="304"/>
      <c r="HH247" s="304"/>
      <c r="HJ247" s="304"/>
      <c r="HL247" s="304"/>
      <c r="HN247" s="304"/>
      <c r="HP247" s="304"/>
      <c r="HR247" s="304"/>
      <c r="HT247" s="304"/>
      <c r="HV247" s="304"/>
      <c r="HX247" s="304"/>
      <c r="HZ247" s="304"/>
      <c r="IB247" s="304"/>
      <c r="ID247" s="304"/>
      <c r="IF247" s="304"/>
      <c r="IH247" s="304"/>
      <c r="IJ247" s="304"/>
      <c r="IL247" s="304"/>
      <c r="IN247" s="260"/>
      <c r="IO247" s="260"/>
      <c r="IP247" s="260"/>
      <c r="IQ247" s="260"/>
      <c r="IR247" s="260"/>
      <c r="IS247" s="260"/>
      <c r="IT247" s="260"/>
      <c r="IU247" s="260"/>
      <c r="IV247" s="260"/>
    </row>
    <row r="248" spans="1:256" s="304" customFormat="1" ht="3" customHeight="1">
      <c r="A248" s="278"/>
      <c r="B248" s="160"/>
      <c r="C248" s="278"/>
      <c r="D248" s="164"/>
      <c r="E248" s="272"/>
      <c r="F248" s="301"/>
      <c r="G248" s="272"/>
      <c r="H248" s="163"/>
      <c r="IN248" s="260"/>
      <c r="IO248" s="260"/>
      <c r="IP248" s="260"/>
      <c r="IQ248" s="260"/>
      <c r="IR248" s="260"/>
      <c r="IS248" s="260"/>
      <c r="IT248" s="260"/>
      <c r="IU248" s="260"/>
      <c r="IV248" s="260"/>
    </row>
    <row r="249" spans="1:256" s="284" customFormat="1" ht="12.75">
      <c r="A249" s="281">
        <f>+B249*C249/100</f>
        <v>0</v>
      </c>
      <c r="B249" s="160">
        <v>1</v>
      </c>
      <c r="C249" s="282">
        <f>SUM(I249:IO249)/$F$2/B249*100</f>
        <v>0</v>
      </c>
      <c r="D249" s="167" t="s">
        <v>251</v>
      </c>
      <c r="E249" s="272"/>
      <c r="F249" s="283">
        <f>+'Quest.di gruppo omogeneo'!G262</f>
        <v>0.5</v>
      </c>
      <c r="G249" s="272"/>
      <c r="H249" s="163"/>
      <c r="J249" s="304"/>
      <c r="L249" s="304"/>
      <c r="N249" s="304"/>
      <c r="P249" s="304"/>
      <c r="R249" s="304"/>
      <c r="T249" s="304"/>
      <c r="V249" s="304"/>
      <c r="X249" s="304"/>
      <c r="Z249" s="304"/>
      <c r="AB249" s="304"/>
      <c r="AD249" s="304"/>
      <c r="AF249" s="304"/>
      <c r="AH249" s="304"/>
      <c r="AJ249" s="304"/>
      <c r="AL249" s="304"/>
      <c r="AN249" s="304"/>
      <c r="AP249" s="304"/>
      <c r="AR249" s="304"/>
      <c r="AT249" s="304"/>
      <c r="AV249" s="304"/>
      <c r="AX249" s="304"/>
      <c r="AZ249" s="304"/>
      <c r="BB249" s="304"/>
      <c r="BD249" s="304"/>
      <c r="BF249" s="304"/>
      <c r="BH249" s="304"/>
      <c r="BJ249" s="304"/>
      <c r="BL249" s="304"/>
      <c r="BN249" s="304"/>
      <c r="BP249" s="304"/>
      <c r="BR249" s="304"/>
      <c r="BT249" s="304"/>
      <c r="BV249" s="304"/>
      <c r="BX249" s="304"/>
      <c r="BZ249" s="304"/>
      <c r="CB249" s="304"/>
      <c r="CD249" s="304"/>
      <c r="CF249" s="304"/>
      <c r="CH249" s="304"/>
      <c r="CJ249" s="304"/>
      <c r="CL249" s="304"/>
      <c r="CN249" s="304"/>
      <c r="CP249" s="304"/>
      <c r="CR249" s="304"/>
      <c r="CT249" s="304"/>
      <c r="CV249" s="304"/>
      <c r="CX249" s="304"/>
      <c r="CZ249" s="304"/>
      <c r="DB249" s="304"/>
      <c r="DD249" s="304"/>
      <c r="DF249" s="304"/>
      <c r="DH249" s="304"/>
      <c r="DJ249" s="304"/>
      <c r="DL249" s="304"/>
      <c r="DN249" s="304"/>
      <c r="DP249" s="304"/>
      <c r="DR249" s="304"/>
      <c r="DT249" s="304"/>
      <c r="DV249" s="304"/>
      <c r="DX249" s="304"/>
      <c r="DZ249" s="304"/>
      <c r="EB249" s="304"/>
      <c r="ED249" s="304"/>
      <c r="EF249" s="304"/>
      <c r="EH249" s="304"/>
      <c r="EJ249" s="304"/>
      <c r="EL249" s="304"/>
      <c r="EN249" s="304"/>
      <c r="EP249" s="304"/>
      <c r="ER249" s="304"/>
      <c r="ET249" s="304"/>
      <c r="EV249" s="304"/>
      <c r="EX249" s="304"/>
      <c r="EZ249" s="304"/>
      <c r="FB249" s="304"/>
      <c r="FD249" s="304"/>
      <c r="FF249" s="304"/>
      <c r="FH249" s="304"/>
      <c r="FJ249" s="304"/>
      <c r="FL249" s="304"/>
      <c r="FN249" s="304"/>
      <c r="FP249" s="304"/>
      <c r="FR249" s="304"/>
      <c r="FT249" s="304"/>
      <c r="FV249" s="304"/>
      <c r="FX249" s="304"/>
      <c r="FZ249" s="304"/>
      <c r="GB249" s="304"/>
      <c r="GD249" s="304"/>
      <c r="GF249" s="304"/>
      <c r="GH249" s="304"/>
      <c r="GJ249" s="304"/>
      <c r="GL249" s="304"/>
      <c r="GN249" s="304"/>
      <c r="GP249" s="304"/>
      <c r="GR249" s="304"/>
      <c r="GT249" s="304"/>
      <c r="GV249" s="304"/>
      <c r="GX249" s="304"/>
      <c r="GZ249" s="304"/>
      <c r="HB249" s="304"/>
      <c r="HD249" s="304"/>
      <c r="HF249" s="304"/>
      <c r="HH249" s="304"/>
      <c r="HJ249" s="304"/>
      <c r="HL249" s="304"/>
      <c r="HN249" s="304"/>
      <c r="HP249" s="304"/>
      <c r="HR249" s="304"/>
      <c r="HT249" s="304"/>
      <c r="HV249" s="304"/>
      <c r="HX249" s="304"/>
      <c r="HZ249" s="304"/>
      <c r="IB249" s="304"/>
      <c r="ID249" s="304"/>
      <c r="IF249" s="304"/>
      <c r="IH249" s="304"/>
      <c r="IJ249" s="304"/>
      <c r="IL249" s="304"/>
      <c r="IN249" s="260"/>
      <c r="IO249" s="260"/>
      <c r="IP249" s="260"/>
      <c r="IQ249" s="260"/>
      <c r="IR249" s="260"/>
      <c r="IS249" s="260"/>
      <c r="IT249" s="260"/>
      <c r="IU249" s="260"/>
      <c r="IV249" s="260"/>
    </row>
    <row r="250" spans="1:256" s="304" customFormat="1" ht="3" customHeight="1">
      <c r="A250" s="278"/>
      <c r="B250" s="160"/>
      <c r="C250" s="278"/>
      <c r="D250" s="164"/>
      <c r="E250" s="272"/>
      <c r="F250" s="301"/>
      <c r="G250" s="272"/>
      <c r="H250" s="163"/>
      <c r="IN250" s="260"/>
      <c r="IO250" s="260"/>
      <c r="IP250" s="260"/>
      <c r="IQ250" s="260"/>
      <c r="IR250" s="260"/>
      <c r="IS250" s="260"/>
      <c r="IT250" s="260"/>
      <c r="IU250" s="260"/>
      <c r="IV250" s="260"/>
    </row>
    <row r="251" spans="1:256" s="304" customFormat="1" ht="12.75">
      <c r="A251" s="305">
        <f>SUM(A253:A261)</f>
        <v>0</v>
      </c>
      <c r="B251" s="305">
        <f>SUM(B253:B261)</f>
      </c>
      <c r="C251" s="306">
        <f>+A251/B251*100</f>
        <v>0</v>
      </c>
      <c r="D251" s="165" t="s">
        <v>253</v>
      </c>
      <c r="E251" s="272"/>
      <c r="F251" s="301"/>
      <c r="G251" s="272"/>
      <c r="H251" s="163"/>
      <c r="IN251" s="260"/>
      <c r="IO251" s="260"/>
      <c r="IP251" s="260"/>
      <c r="IQ251" s="260"/>
      <c r="IR251" s="260"/>
      <c r="IS251" s="260"/>
      <c r="IT251" s="260"/>
      <c r="IU251" s="260"/>
      <c r="IV251" s="260"/>
    </row>
    <row r="252" spans="1:256" s="304" customFormat="1" ht="3" customHeight="1">
      <c r="A252" s="278"/>
      <c r="B252" s="160"/>
      <c r="C252" s="278"/>
      <c r="D252" s="164"/>
      <c r="E252" s="272"/>
      <c r="F252" s="301"/>
      <c r="G252" s="272"/>
      <c r="H252" s="163"/>
      <c r="IN252" s="260"/>
      <c r="IO252" s="260"/>
      <c r="IP252" s="260"/>
      <c r="IQ252" s="260"/>
      <c r="IR252" s="260"/>
      <c r="IS252" s="260"/>
      <c r="IT252" s="260"/>
      <c r="IU252" s="260"/>
      <c r="IV252" s="260"/>
    </row>
    <row r="253" spans="1:256" s="284" customFormat="1" ht="12.75">
      <c r="A253" s="281">
        <f>+B253*C253/100</f>
        <v>0</v>
      </c>
      <c r="B253" s="160">
        <v>1</v>
      </c>
      <c r="C253" s="282">
        <f>SUM(I253:IO253)/$F$2/B253*100</f>
        <v>0</v>
      </c>
      <c r="D253" s="167" t="s">
        <v>254</v>
      </c>
      <c r="E253" s="272"/>
      <c r="F253" s="283">
        <f>+'Quest.di gruppo omogeneo'!G266</f>
        <v>0.5</v>
      </c>
      <c r="G253" s="272"/>
      <c r="H253" s="163"/>
      <c r="J253" s="304"/>
      <c r="L253" s="304"/>
      <c r="N253" s="304"/>
      <c r="P253" s="304"/>
      <c r="R253" s="304"/>
      <c r="T253" s="304"/>
      <c r="V253" s="304"/>
      <c r="X253" s="304"/>
      <c r="Z253" s="304"/>
      <c r="AB253" s="304"/>
      <c r="AD253" s="304"/>
      <c r="AF253" s="304"/>
      <c r="AH253" s="304"/>
      <c r="AJ253" s="304"/>
      <c r="AL253" s="304"/>
      <c r="AN253" s="304"/>
      <c r="AP253" s="304"/>
      <c r="AR253" s="304"/>
      <c r="AT253" s="304"/>
      <c r="AV253" s="304"/>
      <c r="AX253" s="304"/>
      <c r="AZ253" s="304"/>
      <c r="BB253" s="304"/>
      <c r="BD253" s="304"/>
      <c r="BF253" s="304"/>
      <c r="BH253" s="304"/>
      <c r="BJ253" s="304"/>
      <c r="BL253" s="304"/>
      <c r="BN253" s="304"/>
      <c r="BP253" s="304"/>
      <c r="BR253" s="304"/>
      <c r="BT253" s="304"/>
      <c r="BV253" s="304"/>
      <c r="BX253" s="304"/>
      <c r="BZ253" s="304"/>
      <c r="CB253" s="304"/>
      <c r="CD253" s="304"/>
      <c r="CF253" s="304"/>
      <c r="CH253" s="304"/>
      <c r="CJ253" s="304"/>
      <c r="CL253" s="304"/>
      <c r="CN253" s="304"/>
      <c r="CP253" s="304"/>
      <c r="CR253" s="304"/>
      <c r="CT253" s="304"/>
      <c r="CV253" s="304"/>
      <c r="CX253" s="304"/>
      <c r="CZ253" s="304"/>
      <c r="DB253" s="304"/>
      <c r="DD253" s="304"/>
      <c r="DF253" s="304"/>
      <c r="DH253" s="304"/>
      <c r="DJ253" s="304"/>
      <c r="DL253" s="304"/>
      <c r="DN253" s="304"/>
      <c r="DP253" s="304"/>
      <c r="DR253" s="304"/>
      <c r="DT253" s="304"/>
      <c r="DV253" s="304"/>
      <c r="DX253" s="304"/>
      <c r="DZ253" s="304"/>
      <c r="EB253" s="304"/>
      <c r="ED253" s="304"/>
      <c r="EF253" s="304"/>
      <c r="EH253" s="304"/>
      <c r="EJ253" s="304"/>
      <c r="EL253" s="304"/>
      <c r="EN253" s="304"/>
      <c r="EP253" s="304"/>
      <c r="ER253" s="304"/>
      <c r="ET253" s="304"/>
      <c r="EV253" s="304"/>
      <c r="EX253" s="304"/>
      <c r="EZ253" s="304"/>
      <c r="FB253" s="304"/>
      <c r="FD253" s="304"/>
      <c r="FF253" s="304"/>
      <c r="FH253" s="304"/>
      <c r="FJ253" s="304"/>
      <c r="FL253" s="304"/>
      <c r="FN253" s="304"/>
      <c r="FP253" s="304"/>
      <c r="FR253" s="304"/>
      <c r="FT253" s="304"/>
      <c r="FV253" s="304"/>
      <c r="FX253" s="304"/>
      <c r="FZ253" s="304"/>
      <c r="GB253" s="304"/>
      <c r="GD253" s="304"/>
      <c r="GF253" s="304"/>
      <c r="GH253" s="304"/>
      <c r="GJ253" s="304"/>
      <c r="GL253" s="304"/>
      <c r="GN253" s="304"/>
      <c r="GP253" s="304"/>
      <c r="GR253" s="304"/>
      <c r="GT253" s="304"/>
      <c r="GV253" s="304"/>
      <c r="GX253" s="304"/>
      <c r="GZ253" s="304"/>
      <c r="HB253" s="304"/>
      <c r="HD253" s="304"/>
      <c r="HF253" s="304"/>
      <c r="HH253" s="304"/>
      <c r="HJ253" s="304"/>
      <c r="HL253" s="304"/>
      <c r="HN253" s="304"/>
      <c r="HP253" s="304"/>
      <c r="HR253" s="304"/>
      <c r="HT253" s="304"/>
      <c r="HV253" s="304"/>
      <c r="HX253" s="304"/>
      <c r="HZ253" s="304"/>
      <c r="IB253" s="304"/>
      <c r="ID253" s="304"/>
      <c r="IF253" s="304"/>
      <c r="IH253" s="304"/>
      <c r="IJ253" s="304"/>
      <c r="IL253" s="304"/>
      <c r="IN253" s="260"/>
      <c r="IO253" s="260"/>
      <c r="IP253" s="260"/>
      <c r="IQ253" s="260"/>
      <c r="IR253" s="260"/>
      <c r="IS253" s="260"/>
      <c r="IT253" s="260"/>
      <c r="IU253" s="260"/>
      <c r="IV253" s="260"/>
    </row>
    <row r="254" spans="1:256" s="304" customFormat="1" ht="3" customHeight="1">
      <c r="A254" s="278"/>
      <c r="B254" s="160"/>
      <c r="C254" s="278"/>
      <c r="D254" s="164"/>
      <c r="E254" s="272"/>
      <c r="F254" s="301"/>
      <c r="G254" s="272"/>
      <c r="H254" s="163"/>
      <c r="IN254" s="260"/>
      <c r="IO254" s="260"/>
      <c r="IP254" s="260"/>
      <c r="IQ254" s="260"/>
      <c r="IR254" s="260"/>
      <c r="IS254" s="260"/>
      <c r="IT254" s="260"/>
      <c r="IU254" s="260"/>
      <c r="IV254" s="260"/>
    </row>
    <row r="255" spans="1:256" s="284" customFormat="1" ht="12.75">
      <c r="A255" s="281">
        <f>+B255*C255/100</f>
        <v>0</v>
      </c>
      <c r="B255" s="160">
        <v>1</v>
      </c>
      <c r="C255" s="282">
        <f>SUM(I255:IO255)/$F$2/B255*100</f>
        <v>0</v>
      </c>
      <c r="D255" s="167" t="s">
        <v>255</v>
      </c>
      <c r="E255" s="272"/>
      <c r="F255" s="283">
        <f>+'Quest.di gruppo omogeneo'!G268</f>
        <v>0.5</v>
      </c>
      <c r="G255" s="272"/>
      <c r="H255" s="163"/>
      <c r="J255" s="304"/>
      <c r="L255" s="304"/>
      <c r="N255" s="304"/>
      <c r="P255" s="304"/>
      <c r="R255" s="304"/>
      <c r="T255" s="304"/>
      <c r="V255" s="304"/>
      <c r="X255" s="304"/>
      <c r="Z255" s="304"/>
      <c r="AB255" s="304"/>
      <c r="AD255" s="304"/>
      <c r="AF255" s="304"/>
      <c r="AH255" s="304"/>
      <c r="AJ255" s="304"/>
      <c r="AL255" s="304"/>
      <c r="AN255" s="304"/>
      <c r="AP255" s="304"/>
      <c r="AR255" s="304"/>
      <c r="AT255" s="304"/>
      <c r="AV255" s="304"/>
      <c r="AX255" s="304"/>
      <c r="AZ255" s="304"/>
      <c r="BB255" s="304"/>
      <c r="BD255" s="304"/>
      <c r="BF255" s="304"/>
      <c r="BH255" s="304"/>
      <c r="BJ255" s="304"/>
      <c r="BL255" s="304"/>
      <c r="BN255" s="304"/>
      <c r="BP255" s="304"/>
      <c r="BR255" s="304"/>
      <c r="BT255" s="304"/>
      <c r="BV255" s="304"/>
      <c r="BX255" s="304"/>
      <c r="BZ255" s="304"/>
      <c r="CB255" s="304"/>
      <c r="CD255" s="304"/>
      <c r="CF255" s="304"/>
      <c r="CH255" s="304"/>
      <c r="CJ255" s="304"/>
      <c r="CL255" s="304"/>
      <c r="CN255" s="304"/>
      <c r="CP255" s="304"/>
      <c r="CR255" s="304"/>
      <c r="CT255" s="304"/>
      <c r="CV255" s="304"/>
      <c r="CX255" s="304"/>
      <c r="CZ255" s="304"/>
      <c r="DB255" s="304"/>
      <c r="DD255" s="304"/>
      <c r="DF255" s="304"/>
      <c r="DH255" s="304"/>
      <c r="DJ255" s="304"/>
      <c r="DL255" s="304"/>
      <c r="DN255" s="304"/>
      <c r="DP255" s="304"/>
      <c r="DR255" s="304"/>
      <c r="DT255" s="304"/>
      <c r="DV255" s="304"/>
      <c r="DX255" s="304"/>
      <c r="DZ255" s="304"/>
      <c r="EB255" s="304"/>
      <c r="ED255" s="304"/>
      <c r="EF255" s="304"/>
      <c r="EH255" s="304"/>
      <c r="EJ255" s="304"/>
      <c r="EL255" s="304"/>
      <c r="EN255" s="304"/>
      <c r="EP255" s="304"/>
      <c r="ER255" s="304"/>
      <c r="ET255" s="304"/>
      <c r="EV255" s="304"/>
      <c r="EX255" s="304"/>
      <c r="EZ255" s="304"/>
      <c r="FB255" s="304"/>
      <c r="FD255" s="304"/>
      <c r="FF255" s="304"/>
      <c r="FH255" s="304"/>
      <c r="FJ255" s="304"/>
      <c r="FL255" s="304"/>
      <c r="FN255" s="304"/>
      <c r="FP255" s="304"/>
      <c r="FR255" s="304"/>
      <c r="FT255" s="304"/>
      <c r="FV255" s="304"/>
      <c r="FX255" s="304"/>
      <c r="FZ255" s="304"/>
      <c r="GB255" s="304"/>
      <c r="GD255" s="304"/>
      <c r="GF255" s="304"/>
      <c r="GH255" s="304"/>
      <c r="GJ255" s="304"/>
      <c r="GL255" s="304"/>
      <c r="GN255" s="304"/>
      <c r="GP255" s="304"/>
      <c r="GR255" s="304"/>
      <c r="GT255" s="304"/>
      <c r="GV255" s="304"/>
      <c r="GX255" s="304"/>
      <c r="GZ255" s="304"/>
      <c r="HB255" s="304"/>
      <c r="HD255" s="304"/>
      <c r="HF255" s="304"/>
      <c r="HH255" s="304"/>
      <c r="HJ255" s="304"/>
      <c r="HL255" s="304"/>
      <c r="HN255" s="304"/>
      <c r="HP255" s="304"/>
      <c r="HR255" s="304"/>
      <c r="HT255" s="304"/>
      <c r="HV255" s="304"/>
      <c r="HX255" s="304"/>
      <c r="HZ255" s="304"/>
      <c r="IB255" s="304"/>
      <c r="ID255" s="304"/>
      <c r="IF255" s="304"/>
      <c r="IH255" s="304"/>
      <c r="IJ255" s="304"/>
      <c r="IL255" s="304"/>
      <c r="IN255" s="260"/>
      <c r="IO255" s="260"/>
      <c r="IP255" s="260"/>
      <c r="IQ255" s="260"/>
      <c r="IR255" s="260"/>
      <c r="IS255" s="260"/>
      <c r="IT255" s="260"/>
      <c r="IU255" s="260"/>
      <c r="IV255" s="260"/>
    </row>
    <row r="256" spans="1:256" s="304" customFormat="1" ht="3" customHeight="1">
      <c r="A256" s="278"/>
      <c r="B256" s="160"/>
      <c r="C256" s="278"/>
      <c r="D256" s="164"/>
      <c r="E256" s="272"/>
      <c r="F256" s="301"/>
      <c r="G256" s="272"/>
      <c r="H256" s="163"/>
      <c r="IN256" s="260"/>
      <c r="IO256" s="260"/>
      <c r="IP256" s="260"/>
      <c r="IQ256" s="260"/>
      <c r="IR256" s="260"/>
      <c r="IS256" s="260"/>
      <c r="IT256" s="260"/>
      <c r="IU256" s="260"/>
      <c r="IV256" s="260"/>
    </row>
    <row r="257" spans="1:256" s="284" customFormat="1" ht="12.75">
      <c r="A257" s="281">
        <f>+B257*C257/100</f>
        <v>0</v>
      </c>
      <c r="B257" s="160">
        <v>1</v>
      </c>
      <c r="C257" s="282">
        <f>SUM(I257:IO257)/$F$2/B257*100</f>
        <v>0</v>
      </c>
      <c r="D257" s="167" t="s">
        <v>256</v>
      </c>
      <c r="E257" s="272"/>
      <c r="F257" s="283">
        <f>+'Quest.di gruppo omogeneo'!G270</f>
        <v>0.5</v>
      </c>
      <c r="G257" s="272"/>
      <c r="H257" s="163"/>
      <c r="J257" s="304"/>
      <c r="L257" s="304"/>
      <c r="N257" s="304"/>
      <c r="P257" s="304"/>
      <c r="R257" s="304"/>
      <c r="T257" s="304"/>
      <c r="V257" s="304"/>
      <c r="X257" s="304"/>
      <c r="Z257" s="304"/>
      <c r="AB257" s="304"/>
      <c r="AD257" s="304"/>
      <c r="AF257" s="304"/>
      <c r="AH257" s="304"/>
      <c r="AJ257" s="304"/>
      <c r="AL257" s="304"/>
      <c r="AN257" s="304"/>
      <c r="AP257" s="304"/>
      <c r="AR257" s="304"/>
      <c r="AT257" s="304"/>
      <c r="AV257" s="304"/>
      <c r="AX257" s="304"/>
      <c r="AZ257" s="304"/>
      <c r="BB257" s="304"/>
      <c r="BD257" s="304"/>
      <c r="BF257" s="304"/>
      <c r="BH257" s="304"/>
      <c r="BJ257" s="304"/>
      <c r="BL257" s="304"/>
      <c r="BN257" s="304"/>
      <c r="BP257" s="304"/>
      <c r="BR257" s="304"/>
      <c r="BT257" s="304"/>
      <c r="BV257" s="304"/>
      <c r="BX257" s="304"/>
      <c r="BZ257" s="304"/>
      <c r="CB257" s="304"/>
      <c r="CD257" s="304"/>
      <c r="CF257" s="304"/>
      <c r="CH257" s="304"/>
      <c r="CJ257" s="304"/>
      <c r="CL257" s="304"/>
      <c r="CN257" s="304"/>
      <c r="CP257" s="304"/>
      <c r="CR257" s="304"/>
      <c r="CT257" s="304"/>
      <c r="CV257" s="304"/>
      <c r="CX257" s="304"/>
      <c r="CZ257" s="304"/>
      <c r="DB257" s="304"/>
      <c r="DD257" s="304"/>
      <c r="DF257" s="304"/>
      <c r="DH257" s="304"/>
      <c r="DJ257" s="304"/>
      <c r="DL257" s="304"/>
      <c r="DN257" s="304"/>
      <c r="DP257" s="304"/>
      <c r="DR257" s="304"/>
      <c r="DT257" s="304"/>
      <c r="DV257" s="304"/>
      <c r="DX257" s="304"/>
      <c r="DZ257" s="304"/>
      <c r="EB257" s="304"/>
      <c r="ED257" s="304"/>
      <c r="EF257" s="304"/>
      <c r="EH257" s="304"/>
      <c r="EJ257" s="304"/>
      <c r="EL257" s="304"/>
      <c r="EN257" s="304"/>
      <c r="EP257" s="304"/>
      <c r="ER257" s="304"/>
      <c r="ET257" s="304"/>
      <c r="EV257" s="304"/>
      <c r="EX257" s="304"/>
      <c r="EZ257" s="304"/>
      <c r="FB257" s="304"/>
      <c r="FD257" s="304"/>
      <c r="FF257" s="304"/>
      <c r="FH257" s="304"/>
      <c r="FJ257" s="304"/>
      <c r="FL257" s="304"/>
      <c r="FN257" s="304"/>
      <c r="FP257" s="304"/>
      <c r="FR257" s="304"/>
      <c r="FT257" s="304"/>
      <c r="FV257" s="304"/>
      <c r="FX257" s="304"/>
      <c r="FZ257" s="304"/>
      <c r="GB257" s="304"/>
      <c r="GD257" s="304"/>
      <c r="GF257" s="304"/>
      <c r="GH257" s="304"/>
      <c r="GJ257" s="304"/>
      <c r="GL257" s="304"/>
      <c r="GN257" s="304"/>
      <c r="GP257" s="304"/>
      <c r="GR257" s="304"/>
      <c r="GT257" s="304"/>
      <c r="GV257" s="304"/>
      <c r="GX257" s="304"/>
      <c r="GZ257" s="304"/>
      <c r="HB257" s="304"/>
      <c r="HD257" s="304"/>
      <c r="HF257" s="304"/>
      <c r="HH257" s="304"/>
      <c r="HJ257" s="304"/>
      <c r="HL257" s="304"/>
      <c r="HN257" s="304"/>
      <c r="HP257" s="304"/>
      <c r="HR257" s="304"/>
      <c r="HT257" s="304"/>
      <c r="HV257" s="304"/>
      <c r="HX257" s="304"/>
      <c r="HZ257" s="304"/>
      <c r="IB257" s="304"/>
      <c r="ID257" s="304"/>
      <c r="IF257" s="304"/>
      <c r="IH257" s="304"/>
      <c r="IJ257" s="304"/>
      <c r="IL257" s="304"/>
      <c r="IN257" s="260"/>
      <c r="IO257" s="260"/>
      <c r="IP257" s="260"/>
      <c r="IQ257" s="260"/>
      <c r="IR257" s="260"/>
      <c r="IS257" s="260"/>
      <c r="IT257" s="260"/>
      <c r="IU257" s="260"/>
      <c r="IV257" s="260"/>
    </row>
    <row r="258" spans="1:256" s="304" customFormat="1" ht="3" customHeight="1">
      <c r="A258" s="278"/>
      <c r="B258" s="160"/>
      <c r="C258" s="278"/>
      <c r="D258" s="164"/>
      <c r="E258" s="272"/>
      <c r="F258" s="301"/>
      <c r="G258" s="272"/>
      <c r="H258" s="163"/>
      <c r="IN258" s="260"/>
      <c r="IO258" s="260"/>
      <c r="IP258" s="260"/>
      <c r="IQ258" s="260"/>
      <c r="IR258" s="260"/>
      <c r="IS258" s="260"/>
      <c r="IT258" s="260"/>
      <c r="IU258" s="260"/>
      <c r="IV258" s="260"/>
    </row>
    <row r="259" spans="1:256" s="284" customFormat="1" ht="12.75">
      <c r="A259" s="281">
        <f>+B259*C259/100</f>
        <v>0</v>
      </c>
      <c r="B259" s="160">
        <v>1</v>
      </c>
      <c r="C259" s="282">
        <f>SUM(I259:IO259)/$F$2/B259*100</f>
        <v>0</v>
      </c>
      <c r="D259" s="167" t="s">
        <v>257</v>
      </c>
      <c r="E259" s="272"/>
      <c r="F259" s="283">
        <f>+'Quest.di gruppo omogeneo'!G272</f>
        <v>0.5</v>
      </c>
      <c r="G259" s="272"/>
      <c r="H259" s="163"/>
      <c r="J259" s="304"/>
      <c r="L259" s="304"/>
      <c r="N259" s="304"/>
      <c r="P259" s="304"/>
      <c r="R259" s="304"/>
      <c r="T259" s="304"/>
      <c r="V259" s="304"/>
      <c r="X259" s="304"/>
      <c r="Z259" s="304"/>
      <c r="AB259" s="304"/>
      <c r="AD259" s="304"/>
      <c r="AF259" s="304"/>
      <c r="AH259" s="304"/>
      <c r="AJ259" s="304"/>
      <c r="AL259" s="304"/>
      <c r="AN259" s="304"/>
      <c r="AP259" s="304"/>
      <c r="AR259" s="304"/>
      <c r="AT259" s="304"/>
      <c r="AV259" s="304"/>
      <c r="AX259" s="304"/>
      <c r="AZ259" s="304"/>
      <c r="BB259" s="304"/>
      <c r="BD259" s="304"/>
      <c r="BF259" s="304"/>
      <c r="BH259" s="304"/>
      <c r="BJ259" s="304"/>
      <c r="BL259" s="304"/>
      <c r="BN259" s="304"/>
      <c r="BP259" s="304"/>
      <c r="BR259" s="304"/>
      <c r="BT259" s="304"/>
      <c r="BV259" s="304"/>
      <c r="BX259" s="304"/>
      <c r="BZ259" s="304"/>
      <c r="CB259" s="304"/>
      <c r="CD259" s="304"/>
      <c r="CF259" s="304"/>
      <c r="CH259" s="304"/>
      <c r="CJ259" s="304"/>
      <c r="CL259" s="304"/>
      <c r="CN259" s="304"/>
      <c r="CP259" s="304"/>
      <c r="CR259" s="304"/>
      <c r="CT259" s="304"/>
      <c r="CV259" s="304"/>
      <c r="CX259" s="304"/>
      <c r="CZ259" s="304"/>
      <c r="DB259" s="304"/>
      <c r="DD259" s="304"/>
      <c r="DF259" s="304"/>
      <c r="DH259" s="304"/>
      <c r="DJ259" s="304"/>
      <c r="DL259" s="304"/>
      <c r="DN259" s="304"/>
      <c r="DP259" s="304"/>
      <c r="DR259" s="304"/>
      <c r="DT259" s="304"/>
      <c r="DV259" s="304"/>
      <c r="DX259" s="304"/>
      <c r="DZ259" s="304"/>
      <c r="EB259" s="304"/>
      <c r="ED259" s="304"/>
      <c r="EF259" s="304"/>
      <c r="EH259" s="304"/>
      <c r="EJ259" s="304"/>
      <c r="EL259" s="304"/>
      <c r="EN259" s="304"/>
      <c r="EP259" s="304"/>
      <c r="ER259" s="304"/>
      <c r="ET259" s="304"/>
      <c r="EV259" s="304"/>
      <c r="EX259" s="304"/>
      <c r="EZ259" s="304"/>
      <c r="FB259" s="304"/>
      <c r="FD259" s="304"/>
      <c r="FF259" s="304"/>
      <c r="FH259" s="304"/>
      <c r="FJ259" s="304"/>
      <c r="FL259" s="304"/>
      <c r="FN259" s="304"/>
      <c r="FP259" s="304"/>
      <c r="FR259" s="304"/>
      <c r="FT259" s="304"/>
      <c r="FV259" s="304"/>
      <c r="FX259" s="304"/>
      <c r="FZ259" s="304"/>
      <c r="GB259" s="304"/>
      <c r="GD259" s="304"/>
      <c r="GF259" s="304"/>
      <c r="GH259" s="304"/>
      <c r="GJ259" s="304"/>
      <c r="GL259" s="304"/>
      <c r="GN259" s="304"/>
      <c r="GP259" s="304"/>
      <c r="GR259" s="304"/>
      <c r="GT259" s="304"/>
      <c r="GV259" s="304"/>
      <c r="GX259" s="304"/>
      <c r="GZ259" s="304"/>
      <c r="HB259" s="304"/>
      <c r="HD259" s="304"/>
      <c r="HF259" s="304"/>
      <c r="HH259" s="304"/>
      <c r="HJ259" s="304"/>
      <c r="HL259" s="304"/>
      <c r="HN259" s="304"/>
      <c r="HP259" s="304"/>
      <c r="HR259" s="304"/>
      <c r="HT259" s="304"/>
      <c r="HV259" s="304"/>
      <c r="HX259" s="304"/>
      <c r="HZ259" s="304"/>
      <c r="IB259" s="304"/>
      <c r="ID259" s="304"/>
      <c r="IF259" s="304"/>
      <c r="IH259" s="304"/>
      <c r="IJ259" s="304"/>
      <c r="IL259" s="304"/>
      <c r="IN259" s="260"/>
      <c r="IO259" s="260"/>
      <c r="IP259" s="260"/>
      <c r="IQ259" s="260"/>
      <c r="IR259" s="260"/>
      <c r="IS259" s="260"/>
      <c r="IT259" s="260"/>
      <c r="IU259" s="260"/>
      <c r="IV259" s="260"/>
    </row>
    <row r="260" spans="1:256" s="304" customFormat="1" ht="3" customHeight="1">
      <c r="A260" s="278"/>
      <c r="B260" s="160"/>
      <c r="C260" s="278"/>
      <c r="D260" s="164"/>
      <c r="E260" s="272"/>
      <c r="F260" s="301"/>
      <c r="G260" s="272"/>
      <c r="H260" s="163"/>
      <c r="IN260" s="260"/>
      <c r="IO260" s="260"/>
      <c r="IP260" s="260"/>
      <c r="IQ260" s="260"/>
      <c r="IR260" s="260"/>
      <c r="IS260" s="260"/>
      <c r="IT260" s="260"/>
      <c r="IU260" s="260"/>
      <c r="IV260" s="260"/>
    </row>
    <row r="261" spans="1:256" s="284" customFormat="1" ht="12.75">
      <c r="A261" s="281">
        <f>+B261*C261/100</f>
        <v>0</v>
      </c>
      <c r="B261" s="160">
        <v>1</v>
      </c>
      <c r="C261" s="282">
        <f>SUM(I261:IO261)/$F$2/B261*100</f>
        <v>0</v>
      </c>
      <c r="D261" s="167" t="s">
        <v>258</v>
      </c>
      <c r="E261" s="272"/>
      <c r="F261" s="283">
        <f>+'Quest.di gruppo omogeneo'!G274</f>
        <v>0.5</v>
      </c>
      <c r="G261" s="272"/>
      <c r="H261" s="163"/>
      <c r="J261" s="304"/>
      <c r="L261" s="304"/>
      <c r="N261" s="304"/>
      <c r="P261" s="304"/>
      <c r="R261" s="304"/>
      <c r="T261" s="304"/>
      <c r="V261" s="304"/>
      <c r="X261" s="304"/>
      <c r="Z261" s="304"/>
      <c r="AB261" s="304"/>
      <c r="AD261" s="304"/>
      <c r="AF261" s="304"/>
      <c r="AH261" s="304"/>
      <c r="AJ261" s="304"/>
      <c r="AL261" s="304"/>
      <c r="AN261" s="304"/>
      <c r="AP261" s="304"/>
      <c r="AR261" s="304"/>
      <c r="AT261" s="304"/>
      <c r="AV261" s="304"/>
      <c r="AX261" s="304"/>
      <c r="AZ261" s="304"/>
      <c r="BB261" s="304"/>
      <c r="BD261" s="304"/>
      <c r="BF261" s="304"/>
      <c r="BH261" s="304"/>
      <c r="BJ261" s="304"/>
      <c r="BL261" s="304"/>
      <c r="BN261" s="304"/>
      <c r="BP261" s="304"/>
      <c r="BR261" s="304"/>
      <c r="BT261" s="304"/>
      <c r="BV261" s="304"/>
      <c r="BX261" s="304"/>
      <c r="BZ261" s="304"/>
      <c r="CB261" s="304"/>
      <c r="CD261" s="304"/>
      <c r="CF261" s="304"/>
      <c r="CH261" s="304"/>
      <c r="CJ261" s="304"/>
      <c r="CL261" s="304"/>
      <c r="CN261" s="304"/>
      <c r="CP261" s="304"/>
      <c r="CR261" s="304"/>
      <c r="CT261" s="304"/>
      <c r="CV261" s="304"/>
      <c r="CX261" s="304"/>
      <c r="CZ261" s="304"/>
      <c r="DB261" s="304"/>
      <c r="DD261" s="304"/>
      <c r="DF261" s="304"/>
      <c r="DH261" s="304"/>
      <c r="DJ261" s="304"/>
      <c r="DL261" s="304"/>
      <c r="DN261" s="304"/>
      <c r="DP261" s="304"/>
      <c r="DR261" s="304"/>
      <c r="DT261" s="304"/>
      <c r="DV261" s="304"/>
      <c r="DX261" s="304"/>
      <c r="DZ261" s="304"/>
      <c r="EB261" s="304"/>
      <c r="ED261" s="304"/>
      <c r="EF261" s="304"/>
      <c r="EH261" s="304"/>
      <c r="EJ261" s="304"/>
      <c r="EL261" s="304"/>
      <c r="EN261" s="304"/>
      <c r="EP261" s="304"/>
      <c r="ER261" s="304"/>
      <c r="ET261" s="304"/>
      <c r="EV261" s="304"/>
      <c r="EX261" s="304"/>
      <c r="EZ261" s="304"/>
      <c r="FB261" s="304"/>
      <c r="FD261" s="304"/>
      <c r="FF261" s="304"/>
      <c r="FH261" s="304"/>
      <c r="FJ261" s="304"/>
      <c r="FL261" s="304"/>
      <c r="FN261" s="304"/>
      <c r="FP261" s="304"/>
      <c r="FR261" s="304"/>
      <c r="FT261" s="304"/>
      <c r="FV261" s="304"/>
      <c r="FX261" s="304"/>
      <c r="FZ261" s="304"/>
      <c r="GB261" s="304"/>
      <c r="GD261" s="304"/>
      <c r="GF261" s="304"/>
      <c r="GH261" s="304"/>
      <c r="GJ261" s="304"/>
      <c r="GL261" s="304"/>
      <c r="GN261" s="304"/>
      <c r="GP261" s="304"/>
      <c r="GR261" s="304"/>
      <c r="GT261" s="304"/>
      <c r="GV261" s="304"/>
      <c r="GX261" s="304"/>
      <c r="GZ261" s="304"/>
      <c r="HB261" s="304"/>
      <c r="HD261" s="304"/>
      <c r="HF261" s="304"/>
      <c r="HH261" s="304"/>
      <c r="HJ261" s="304"/>
      <c r="HL261" s="304"/>
      <c r="HN261" s="304"/>
      <c r="HP261" s="304"/>
      <c r="HR261" s="304"/>
      <c r="HT261" s="304"/>
      <c r="HV261" s="304"/>
      <c r="HX261" s="304"/>
      <c r="HZ261" s="304"/>
      <c r="IB261" s="304"/>
      <c r="ID261" s="304"/>
      <c r="IF261" s="304"/>
      <c r="IH261" s="304"/>
      <c r="IJ261" s="304"/>
      <c r="IL261" s="304"/>
      <c r="IN261" s="260"/>
      <c r="IO261" s="260"/>
      <c r="IP261" s="260"/>
      <c r="IQ261" s="260"/>
      <c r="IR261" s="260"/>
      <c r="IS261" s="260"/>
      <c r="IT261" s="260"/>
      <c r="IU261" s="260"/>
      <c r="IV261" s="260"/>
    </row>
    <row r="262" spans="1:256" s="304" customFormat="1" ht="3" customHeight="1">
      <c r="A262" s="278"/>
      <c r="B262" s="160"/>
      <c r="C262" s="278"/>
      <c r="D262" s="164"/>
      <c r="E262" s="272"/>
      <c r="F262" s="301"/>
      <c r="G262" s="272"/>
      <c r="H262" s="163"/>
      <c r="IN262" s="260"/>
      <c r="IO262" s="260"/>
      <c r="IP262" s="260"/>
      <c r="IQ262" s="260"/>
      <c r="IR262" s="260"/>
      <c r="IS262" s="260"/>
      <c r="IT262" s="260"/>
      <c r="IU262" s="260"/>
      <c r="IV262" s="260"/>
    </row>
    <row r="263" spans="1:256" s="309" customFormat="1" ht="12.75">
      <c r="A263" s="307">
        <f>SUM(A265:A274)</f>
        <v>0</v>
      </c>
      <c r="B263" s="307">
        <f>SUM(B265:B274)</f>
      </c>
      <c r="C263" s="308">
        <f>+A263/B263*100</f>
        <v>0</v>
      </c>
      <c r="D263" s="178" t="s">
        <v>259</v>
      </c>
      <c r="E263" s="272"/>
      <c r="F263" s="301"/>
      <c r="G263" s="272"/>
      <c r="H263" s="179"/>
      <c r="IN263" s="260"/>
      <c r="IO263" s="260"/>
      <c r="IP263" s="260"/>
      <c r="IQ263" s="260"/>
      <c r="IR263" s="260"/>
      <c r="IS263" s="260"/>
      <c r="IT263" s="260"/>
      <c r="IU263" s="260"/>
      <c r="IV263" s="260"/>
    </row>
    <row r="264" spans="1:256" s="309" customFormat="1" ht="3" customHeight="1">
      <c r="A264" s="278"/>
      <c r="B264" s="176"/>
      <c r="C264" s="278"/>
      <c r="D264" s="180"/>
      <c r="E264" s="272"/>
      <c r="F264" s="301"/>
      <c r="G264" s="272"/>
      <c r="H264" s="179"/>
      <c r="IN264" s="260"/>
      <c r="IO264" s="260"/>
      <c r="IP264" s="260"/>
      <c r="IQ264" s="260"/>
      <c r="IR264" s="260"/>
      <c r="IS264" s="260"/>
      <c r="IT264" s="260"/>
      <c r="IU264" s="260"/>
      <c r="IV264" s="260"/>
    </row>
    <row r="265" spans="1:256" s="309" customFormat="1" ht="12.75">
      <c r="A265" s="278"/>
      <c r="B265" s="176"/>
      <c r="C265" s="278"/>
      <c r="D265" s="181" t="s">
        <v>260</v>
      </c>
      <c r="E265" s="272"/>
      <c r="F265" s="301"/>
      <c r="G265" s="272"/>
      <c r="H265" s="179"/>
      <c r="IN265" s="260"/>
      <c r="IO265" s="260"/>
      <c r="IP265" s="260"/>
      <c r="IQ265" s="260"/>
      <c r="IR265" s="260"/>
      <c r="IS265" s="260"/>
      <c r="IT265" s="260"/>
      <c r="IU265" s="260"/>
      <c r="IV265" s="260"/>
    </row>
    <row r="266" spans="1:256" s="284" customFormat="1" ht="12.75">
      <c r="A266" s="281">
        <f>+B266*C266/100</f>
        <v>0</v>
      </c>
      <c r="B266" s="176">
        <v>1</v>
      </c>
      <c r="C266" s="282">
        <f>SUM(I266:IO266)/$F$2/B266*100</f>
        <v>0</v>
      </c>
      <c r="D266" s="181" t="s">
        <v>261</v>
      </c>
      <c r="E266" s="272"/>
      <c r="F266" s="283">
        <f>+'Quest.di gruppo omogeneo'!G279</f>
        <v>0.5</v>
      </c>
      <c r="G266" s="272"/>
      <c r="H266" s="179"/>
      <c r="J266" s="309"/>
      <c r="L266" s="309"/>
      <c r="N266" s="309"/>
      <c r="P266" s="309"/>
      <c r="R266" s="309"/>
      <c r="T266" s="309"/>
      <c r="V266" s="309"/>
      <c r="X266" s="309"/>
      <c r="Z266" s="309"/>
      <c r="AB266" s="309"/>
      <c r="AD266" s="309"/>
      <c r="AF266" s="309"/>
      <c r="AH266" s="309"/>
      <c r="AJ266" s="309"/>
      <c r="AL266" s="309"/>
      <c r="AN266" s="309"/>
      <c r="AP266" s="309"/>
      <c r="AR266" s="309"/>
      <c r="AT266" s="309"/>
      <c r="AV266" s="309"/>
      <c r="AX266" s="309"/>
      <c r="AZ266" s="309"/>
      <c r="BB266" s="309"/>
      <c r="BD266" s="309"/>
      <c r="BF266" s="309"/>
      <c r="BH266" s="309"/>
      <c r="BJ266" s="309"/>
      <c r="BL266" s="309"/>
      <c r="BN266" s="309"/>
      <c r="BP266" s="309"/>
      <c r="BR266" s="309"/>
      <c r="BT266" s="309"/>
      <c r="BV266" s="309"/>
      <c r="BX266" s="309"/>
      <c r="BZ266" s="309"/>
      <c r="CB266" s="309"/>
      <c r="CD266" s="309"/>
      <c r="CF266" s="309"/>
      <c r="CH266" s="309"/>
      <c r="CJ266" s="309"/>
      <c r="CL266" s="309"/>
      <c r="CN266" s="309"/>
      <c r="CP266" s="309"/>
      <c r="CR266" s="309"/>
      <c r="CT266" s="309"/>
      <c r="CV266" s="309"/>
      <c r="CX266" s="309"/>
      <c r="CZ266" s="309"/>
      <c r="DB266" s="309"/>
      <c r="DD266" s="309"/>
      <c r="DF266" s="309"/>
      <c r="DH266" s="309"/>
      <c r="DJ266" s="309"/>
      <c r="DL266" s="309"/>
      <c r="DN266" s="309"/>
      <c r="DP266" s="309"/>
      <c r="DR266" s="309"/>
      <c r="DT266" s="309"/>
      <c r="DV266" s="309"/>
      <c r="DX266" s="309"/>
      <c r="DZ266" s="309"/>
      <c r="EB266" s="309"/>
      <c r="ED266" s="309"/>
      <c r="EF266" s="309"/>
      <c r="EH266" s="309"/>
      <c r="EJ266" s="309"/>
      <c r="EL266" s="309"/>
      <c r="EN266" s="309"/>
      <c r="EP266" s="309"/>
      <c r="ER266" s="309"/>
      <c r="ET266" s="309"/>
      <c r="EV266" s="309"/>
      <c r="EX266" s="309"/>
      <c r="EZ266" s="309"/>
      <c r="FB266" s="309"/>
      <c r="FD266" s="309"/>
      <c r="FF266" s="309"/>
      <c r="FH266" s="309"/>
      <c r="FJ266" s="309"/>
      <c r="FL266" s="309"/>
      <c r="FN266" s="309"/>
      <c r="FP266" s="309"/>
      <c r="FR266" s="309"/>
      <c r="FT266" s="309"/>
      <c r="FV266" s="309"/>
      <c r="FX266" s="309"/>
      <c r="FZ266" s="309"/>
      <c r="GB266" s="309"/>
      <c r="GD266" s="309"/>
      <c r="GF266" s="309"/>
      <c r="GH266" s="309"/>
      <c r="GJ266" s="309"/>
      <c r="GL266" s="309"/>
      <c r="GN266" s="309"/>
      <c r="GP266" s="309"/>
      <c r="GR266" s="309"/>
      <c r="GT266" s="309"/>
      <c r="GV266" s="309"/>
      <c r="GX266" s="309"/>
      <c r="GZ266" s="309"/>
      <c r="HB266" s="309"/>
      <c r="HD266" s="309"/>
      <c r="HF266" s="309"/>
      <c r="HH266" s="309"/>
      <c r="HJ266" s="309"/>
      <c r="HL266" s="309"/>
      <c r="HN266" s="309"/>
      <c r="HP266" s="309"/>
      <c r="HR266" s="309"/>
      <c r="HT266" s="309"/>
      <c r="HV266" s="309"/>
      <c r="HX266" s="309"/>
      <c r="HZ266" s="309"/>
      <c r="IB266" s="309"/>
      <c r="ID266" s="309"/>
      <c r="IF266" s="309"/>
      <c r="IH266" s="309"/>
      <c r="IJ266" s="309"/>
      <c r="IL266" s="309"/>
      <c r="IN266" s="260"/>
      <c r="IO266" s="260"/>
      <c r="IP266" s="260"/>
      <c r="IQ266" s="260"/>
      <c r="IR266" s="260"/>
      <c r="IS266" s="260"/>
      <c r="IT266" s="260"/>
      <c r="IU266" s="260"/>
      <c r="IV266" s="260"/>
    </row>
    <row r="267" spans="1:256" s="309" customFormat="1" ht="3" customHeight="1">
      <c r="A267" s="278"/>
      <c r="B267" s="176"/>
      <c r="C267" s="278"/>
      <c r="D267" s="180"/>
      <c r="E267" s="272"/>
      <c r="F267" s="301"/>
      <c r="G267" s="272"/>
      <c r="H267" s="179"/>
      <c r="IN267" s="260"/>
      <c r="IO267" s="260"/>
      <c r="IP267" s="260"/>
      <c r="IQ267" s="260"/>
      <c r="IR267" s="260"/>
      <c r="IS267" s="260"/>
      <c r="IT267" s="260"/>
      <c r="IU267" s="260"/>
      <c r="IV267" s="260"/>
    </row>
    <row r="268" spans="1:256" s="284" customFormat="1" ht="12.75">
      <c r="A268" s="281">
        <f>+B268*C268/100</f>
        <v>0</v>
      </c>
      <c r="B268" s="176">
        <v>1</v>
      </c>
      <c r="C268" s="282">
        <f>SUM(I268:IO268)/$F$2/B268*100</f>
        <v>0</v>
      </c>
      <c r="D268" s="181" t="s">
        <v>262</v>
      </c>
      <c r="E268" s="272"/>
      <c r="F268" s="283">
        <f>+'Quest.di gruppo omogeneo'!G281</f>
        <v>0.5</v>
      </c>
      <c r="G268" s="272"/>
      <c r="H268" s="179"/>
      <c r="J268" s="309"/>
      <c r="L268" s="309"/>
      <c r="N268" s="309"/>
      <c r="P268" s="309"/>
      <c r="R268" s="309"/>
      <c r="T268" s="309"/>
      <c r="V268" s="309"/>
      <c r="X268" s="309"/>
      <c r="Z268" s="309"/>
      <c r="AB268" s="309"/>
      <c r="AD268" s="309"/>
      <c r="AF268" s="309"/>
      <c r="AH268" s="309"/>
      <c r="AJ268" s="309"/>
      <c r="AL268" s="309"/>
      <c r="AN268" s="309"/>
      <c r="AP268" s="309"/>
      <c r="AR268" s="309"/>
      <c r="AT268" s="309"/>
      <c r="AV268" s="309"/>
      <c r="AX268" s="309"/>
      <c r="AZ268" s="309"/>
      <c r="BB268" s="309"/>
      <c r="BD268" s="309"/>
      <c r="BF268" s="309"/>
      <c r="BH268" s="309"/>
      <c r="BJ268" s="309"/>
      <c r="BL268" s="309"/>
      <c r="BN268" s="309"/>
      <c r="BP268" s="309"/>
      <c r="BR268" s="309"/>
      <c r="BT268" s="309"/>
      <c r="BV268" s="309"/>
      <c r="BX268" s="309"/>
      <c r="BZ268" s="309"/>
      <c r="CB268" s="309"/>
      <c r="CD268" s="309"/>
      <c r="CF268" s="309"/>
      <c r="CH268" s="309"/>
      <c r="CJ268" s="309"/>
      <c r="CL268" s="309"/>
      <c r="CN268" s="309"/>
      <c r="CP268" s="309"/>
      <c r="CR268" s="309"/>
      <c r="CT268" s="309"/>
      <c r="CV268" s="309"/>
      <c r="CX268" s="309"/>
      <c r="CZ268" s="309"/>
      <c r="DB268" s="309"/>
      <c r="DD268" s="309"/>
      <c r="DF268" s="309"/>
      <c r="DH268" s="309"/>
      <c r="DJ268" s="309"/>
      <c r="DL268" s="309"/>
      <c r="DN268" s="309"/>
      <c r="DP268" s="309"/>
      <c r="DR268" s="309"/>
      <c r="DT268" s="309"/>
      <c r="DV268" s="309"/>
      <c r="DX268" s="309"/>
      <c r="DZ268" s="309"/>
      <c r="EB268" s="309"/>
      <c r="ED268" s="309"/>
      <c r="EF268" s="309"/>
      <c r="EH268" s="309"/>
      <c r="EJ268" s="309"/>
      <c r="EL268" s="309"/>
      <c r="EN268" s="309"/>
      <c r="EP268" s="309"/>
      <c r="ER268" s="309"/>
      <c r="ET268" s="309"/>
      <c r="EV268" s="309"/>
      <c r="EX268" s="309"/>
      <c r="EZ268" s="309"/>
      <c r="FB268" s="309"/>
      <c r="FD268" s="309"/>
      <c r="FF268" s="309"/>
      <c r="FH268" s="309"/>
      <c r="FJ268" s="309"/>
      <c r="FL268" s="309"/>
      <c r="FN268" s="309"/>
      <c r="FP268" s="309"/>
      <c r="FR268" s="309"/>
      <c r="FT268" s="309"/>
      <c r="FV268" s="309"/>
      <c r="FX268" s="309"/>
      <c r="FZ268" s="309"/>
      <c r="GB268" s="309"/>
      <c r="GD268" s="309"/>
      <c r="GF268" s="309"/>
      <c r="GH268" s="309"/>
      <c r="GJ268" s="309"/>
      <c r="GL268" s="309"/>
      <c r="GN268" s="309"/>
      <c r="GP268" s="309"/>
      <c r="GR268" s="309"/>
      <c r="GT268" s="309"/>
      <c r="GV268" s="309"/>
      <c r="GX268" s="309"/>
      <c r="GZ268" s="309"/>
      <c r="HB268" s="309"/>
      <c r="HD268" s="309"/>
      <c r="HF268" s="309"/>
      <c r="HH268" s="309"/>
      <c r="HJ268" s="309"/>
      <c r="HL268" s="309"/>
      <c r="HN268" s="309"/>
      <c r="HP268" s="309"/>
      <c r="HR268" s="309"/>
      <c r="HT268" s="309"/>
      <c r="HV268" s="309"/>
      <c r="HX268" s="309"/>
      <c r="HZ268" s="309"/>
      <c r="IB268" s="309"/>
      <c r="ID268" s="309"/>
      <c r="IF268" s="309"/>
      <c r="IH268" s="309"/>
      <c r="IJ268" s="309"/>
      <c r="IL268" s="309"/>
      <c r="IN268" s="260"/>
      <c r="IO268" s="260"/>
      <c r="IP268" s="260"/>
      <c r="IQ268" s="260"/>
      <c r="IR268" s="260"/>
      <c r="IS268" s="260"/>
      <c r="IT268" s="260"/>
      <c r="IU268" s="260"/>
      <c r="IV268" s="260"/>
    </row>
    <row r="269" spans="1:256" s="309" customFormat="1" ht="3" customHeight="1">
      <c r="A269" s="278"/>
      <c r="B269" s="176"/>
      <c r="C269" s="278"/>
      <c r="D269" s="180"/>
      <c r="E269" s="272"/>
      <c r="F269" s="301"/>
      <c r="G269" s="272"/>
      <c r="H269" s="179"/>
      <c r="IN269" s="260"/>
      <c r="IO269" s="260"/>
      <c r="IP269" s="260"/>
      <c r="IQ269" s="260"/>
      <c r="IR269" s="260"/>
      <c r="IS269" s="260"/>
      <c r="IT269" s="260"/>
      <c r="IU269" s="260"/>
      <c r="IV269" s="260"/>
    </row>
    <row r="270" spans="1:256" s="284" customFormat="1" ht="12.75">
      <c r="A270" s="281">
        <f>+B270*C270/100</f>
        <v>0</v>
      </c>
      <c r="B270" s="176">
        <v>1</v>
      </c>
      <c r="C270" s="282">
        <f>SUM(I270:IO270)/$F$2/B270*100</f>
        <v>0</v>
      </c>
      <c r="D270" s="181" t="s">
        <v>263</v>
      </c>
      <c r="E270" s="272"/>
      <c r="F270" s="283">
        <f>+'Quest.di gruppo omogeneo'!G283</f>
        <v>0.5</v>
      </c>
      <c r="G270" s="272"/>
      <c r="H270" s="179"/>
      <c r="J270" s="309"/>
      <c r="L270" s="309"/>
      <c r="N270" s="309"/>
      <c r="P270" s="309"/>
      <c r="R270" s="309"/>
      <c r="T270" s="309"/>
      <c r="V270" s="309"/>
      <c r="X270" s="309"/>
      <c r="Z270" s="309"/>
      <c r="AB270" s="309"/>
      <c r="AD270" s="309"/>
      <c r="AF270" s="309"/>
      <c r="AH270" s="309"/>
      <c r="AJ270" s="309"/>
      <c r="AL270" s="309"/>
      <c r="AN270" s="309"/>
      <c r="AP270" s="309"/>
      <c r="AR270" s="309"/>
      <c r="AT270" s="309"/>
      <c r="AV270" s="309"/>
      <c r="AX270" s="309"/>
      <c r="AZ270" s="309"/>
      <c r="BB270" s="309"/>
      <c r="BD270" s="309"/>
      <c r="BF270" s="309"/>
      <c r="BH270" s="309"/>
      <c r="BJ270" s="309"/>
      <c r="BL270" s="309"/>
      <c r="BN270" s="309"/>
      <c r="BP270" s="309"/>
      <c r="BR270" s="309"/>
      <c r="BT270" s="309"/>
      <c r="BV270" s="309"/>
      <c r="BX270" s="309"/>
      <c r="BZ270" s="309"/>
      <c r="CB270" s="309"/>
      <c r="CD270" s="309"/>
      <c r="CF270" s="309"/>
      <c r="CH270" s="309"/>
      <c r="CJ270" s="309"/>
      <c r="CL270" s="309"/>
      <c r="CN270" s="309"/>
      <c r="CP270" s="309"/>
      <c r="CR270" s="309"/>
      <c r="CT270" s="309"/>
      <c r="CV270" s="309"/>
      <c r="CX270" s="309"/>
      <c r="CZ270" s="309"/>
      <c r="DB270" s="309"/>
      <c r="DD270" s="309"/>
      <c r="DF270" s="309"/>
      <c r="DH270" s="309"/>
      <c r="DJ270" s="309"/>
      <c r="DL270" s="309"/>
      <c r="DN270" s="309"/>
      <c r="DP270" s="309"/>
      <c r="DR270" s="309"/>
      <c r="DT270" s="309"/>
      <c r="DV270" s="309"/>
      <c r="DX270" s="309"/>
      <c r="DZ270" s="309"/>
      <c r="EB270" s="309"/>
      <c r="ED270" s="309"/>
      <c r="EF270" s="309"/>
      <c r="EH270" s="309"/>
      <c r="EJ270" s="309"/>
      <c r="EL270" s="309"/>
      <c r="EN270" s="309"/>
      <c r="EP270" s="309"/>
      <c r="ER270" s="309"/>
      <c r="ET270" s="309"/>
      <c r="EV270" s="309"/>
      <c r="EX270" s="309"/>
      <c r="EZ270" s="309"/>
      <c r="FB270" s="309"/>
      <c r="FD270" s="309"/>
      <c r="FF270" s="309"/>
      <c r="FH270" s="309"/>
      <c r="FJ270" s="309"/>
      <c r="FL270" s="309"/>
      <c r="FN270" s="309"/>
      <c r="FP270" s="309"/>
      <c r="FR270" s="309"/>
      <c r="FT270" s="309"/>
      <c r="FV270" s="309"/>
      <c r="FX270" s="309"/>
      <c r="FZ270" s="309"/>
      <c r="GB270" s="309"/>
      <c r="GD270" s="309"/>
      <c r="GF270" s="309"/>
      <c r="GH270" s="309"/>
      <c r="GJ270" s="309"/>
      <c r="GL270" s="309"/>
      <c r="GN270" s="309"/>
      <c r="GP270" s="309"/>
      <c r="GR270" s="309"/>
      <c r="GT270" s="309"/>
      <c r="GV270" s="309"/>
      <c r="GX270" s="309"/>
      <c r="GZ270" s="309"/>
      <c r="HB270" s="309"/>
      <c r="HD270" s="309"/>
      <c r="HF270" s="309"/>
      <c r="HH270" s="309"/>
      <c r="HJ270" s="309"/>
      <c r="HL270" s="309"/>
      <c r="HN270" s="309"/>
      <c r="HP270" s="309"/>
      <c r="HR270" s="309"/>
      <c r="HT270" s="309"/>
      <c r="HV270" s="309"/>
      <c r="HX270" s="309"/>
      <c r="HZ270" s="309"/>
      <c r="IB270" s="309"/>
      <c r="ID270" s="309"/>
      <c r="IF270" s="309"/>
      <c r="IH270" s="309"/>
      <c r="IJ270" s="309"/>
      <c r="IL270" s="309"/>
      <c r="IN270" s="260"/>
      <c r="IO270" s="260"/>
      <c r="IP270" s="260"/>
      <c r="IQ270" s="260"/>
      <c r="IR270" s="260"/>
      <c r="IS270" s="260"/>
      <c r="IT270" s="260"/>
      <c r="IU270" s="260"/>
      <c r="IV270" s="260"/>
    </row>
    <row r="271" spans="1:256" s="309" customFormat="1" ht="3" customHeight="1">
      <c r="A271" s="278"/>
      <c r="B271" s="176"/>
      <c r="C271" s="278"/>
      <c r="D271" s="180"/>
      <c r="E271" s="272"/>
      <c r="F271" s="301"/>
      <c r="G271" s="272"/>
      <c r="H271" s="179"/>
      <c r="IN271" s="260"/>
      <c r="IO271" s="260"/>
      <c r="IP271" s="260"/>
      <c r="IQ271" s="260"/>
      <c r="IR271" s="260"/>
      <c r="IS271" s="260"/>
      <c r="IT271" s="260"/>
      <c r="IU271" s="260"/>
      <c r="IV271" s="260"/>
    </row>
    <row r="272" spans="1:256" s="284" customFormat="1" ht="12.75">
      <c r="A272" s="281">
        <f>+B272*C272/100</f>
        <v>0</v>
      </c>
      <c r="B272" s="176">
        <v>1</v>
      </c>
      <c r="C272" s="282">
        <f>SUM(I272:IO272)/$F$2/B272*100</f>
        <v>0</v>
      </c>
      <c r="D272" s="181" t="s">
        <v>264</v>
      </c>
      <c r="E272" s="272"/>
      <c r="F272" s="283">
        <f>+'Quest.di gruppo omogeneo'!G285</f>
        <v>0.5</v>
      </c>
      <c r="G272" s="272"/>
      <c r="H272" s="179"/>
      <c r="J272" s="309"/>
      <c r="L272" s="309"/>
      <c r="N272" s="309"/>
      <c r="P272" s="309"/>
      <c r="R272" s="309"/>
      <c r="T272" s="309"/>
      <c r="V272" s="309"/>
      <c r="X272" s="309"/>
      <c r="Z272" s="309"/>
      <c r="AB272" s="309"/>
      <c r="AD272" s="309"/>
      <c r="AF272" s="309"/>
      <c r="AH272" s="309"/>
      <c r="AJ272" s="309"/>
      <c r="AL272" s="309"/>
      <c r="AN272" s="309"/>
      <c r="AP272" s="309"/>
      <c r="AR272" s="309"/>
      <c r="AT272" s="309"/>
      <c r="AV272" s="309"/>
      <c r="AX272" s="309"/>
      <c r="AZ272" s="309"/>
      <c r="BB272" s="309"/>
      <c r="BD272" s="309"/>
      <c r="BF272" s="309"/>
      <c r="BH272" s="309"/>
      <c r="BJ272" s="309"/>
      <c r="BL272" s="309"/>
      <c r="BN272" s="309"/>
      <c r="BP272" s="309"/>
      <c r="BR272" s="309"/>
      <c r="BT272" s="309"/>
      <c r="BV272" s="309"/>
      <c r="BX272" s="309"/>
      <c r="BZ272" s="309"/>
      <c r="CB272" s="309"/>
      <c r="CD272" s="309"/>
      <c r="CF272" s="309"/>
      <c r="CH272" s="309"/>
      <c r="CJ272" s="309"/>
      <c r="CL272" s="309"/>
      <c r="CN272" s="309"/>
      <c r="CP272" s="309"/>
      <c r="CR272" s="309"/>
      <c r="CT272" s="309"/>
      <c r="CV272" s="309"/>
      <c r="CX272" s="309"/>
      <c r="CZ272" s="309"/>
      <c r="DB272" s="309"/>
      <c r="DD272" s="309"/>
      <c r="DF272" s="309"/>
      <c r="DH272" s="309"/>
      <c r="DJ272" s="309"/>
      <c r="DL272" s="309"/>
      <c r="DN272" s="309"/>
      <c r="DP272" s="309"/>
      <c r="DR272" s="309"/>
      <c r="DT272" s="309"/>
      <c r="DV272" s="309"/>
      <c r="DX272" s="309"/>
      <c r="DZ272" s="309"/>
      <c r="EB272" s="309"/>
      <c r="ED272" s="309"/>
      <c r="EF272" s="309"/>
      <c r="EH272" s="309"/>
      <c r="EJ272" s="309"/>
      <c r="EL272" s="309"/>
      <c r="EN272" s="309"/>
      <c r="EP272" s="309"/>
      <c r="ER272" s="309"/>
      <c r="ET272" s="309"/>
      <c r="EV272" s="309"/>
      <c r="EX272" s="309"/>
      <c r="EZ272" s="309"/>
      <c r="FB272" s="309"/>
      <c r="FD272" s="309"/>
      <c r="FF272" s="309"/>
      <c r="FH272" s="309"/>
      <c r="FJ272" s="309"/>
      <c r="FL272" s="309"/>
      <c r="FN272" s="309"/>
      <c r="FP272" s="309"/>
      <c r="FR272" s="309"/>
      <c r="FT272" s="309"/>
      <c r="FV272" s="309"/>
      <c r="FX272" s="309"/>
      <c r="FZ272" s="309"/>
      <c r="GB272" s="309"/>
      <c r="GD272" s="309"/>
      <c r="GF272" s="309"/>
      <c r="GH272" s="309"/>
      <c r="GJ272" s="309"/>
      <c r="GL272" s="309"/>
      <c r="GN272" s="309"/>
      <c r="GP272" s="309"/>
      <c r="GR272" s="309"/>
      <c r="GT272" s="309"/>
      <c r="GV272" s="309"/>
      <c r="GX272" s="309"/>
      <c r="GZ272" s="309"/>
      <c r="HB272" s="309"/>
      <c r="HD272" s="309"/>
      <c r="HF272" s="309"/>
      <c r="HH272" s="309"/>
      <c r="HJ272" s="309"/>
      <c r="HL272" s="309"/>
      <c r="HN272" s="309"/>
      <c r="HP272" s="309"/>
      <c r="HR272" s="309"/>
      <c r="HT272" s="309"/>
      <c r="HV272" s="309"/>
      <c r="HX272" s="309"/>
      <c r="HZ272" s="309"/>
      <c r="IB272" s="309"/>
      <c r="ID272" s="309"/>
      <c r="IF272" s="309"/>
      <c r="IH272" s="309"/>
      <c r="IJ272" s="309"/>
      <c r="IL272" s="309"/>
      <c r="IN272" s="260"/>
      <c r="IO272" s="260"/>
      <c r="IP272" s="260"/>
      <c r="IQ272" s="260"/>
      <c r="IR272" s="260"/>
      <c r="IS272" s="260"/>
      <c r="IT272" s="260"/>
      <c r="IU272" s="260"/>
      <c r="IV272" s="260"/>
    </row>
    <row r="273" spans="1:256" s="309" customFormat="1" ht="3" customHeight="1">
      <c r="A273" s="278"/>
      <c r="B273" s="176"/>
      <c r="C273" s="278"/>
      <c r="D273" s="180"/>
      <c r="E273" s="272"/>
      <c r="F273" s="301"/>
      <c r="G273" s="272"/>
      <c r="H273" s="179"/>
      <c r="IN273" s="260"/>
      <c r="IO273" s="260"/>
      <c r="IP273" s="260"/>
      <c r="IQ273" s="260"/>
      <c r="IR273" s="260"/>
      <c r="IS273" s="260"/>
      <c r="IT273" s="260"/>
      <c r="IU273" s="260"/>
      <c r="IV273" s="260"/>
    </row>
    <row r="274" spans="1:256" s="284" customFormat="1" ht="12.75">
      <c r="A274" s="281">
        <f>+B274*C274/100</f>
        <v>0</v>
      </c>
      <c r="B274" s="176">
        <v>1</v>
      </c>
      <c r="C274" s="282">
        <f>SUM(I274:IO274)/$F$2/B274*100</f>
        <v>0</v>
      </c>
      <c r="D274" s="180" t="s">
        <v>265</v>
      </c>
      <c r="E274" s="272"/>
      <c r="F274" s="283">
        <f>+'Quest.di gruppo omogeneo'!G287</f>
        <v>0.5</v>
      </c>
      <c r="G274" s="272"/>
      <c r="H274" s="179"/>
      <c r="J274" s="309"/>
      <c r="L274" s="309"/>
      <c r="N274" s="309"/>
      <c r="P274" s="309"/>
      <c r="R274" s="309"/>
      <c r="T274" s="309"/>
      <c r="V274" s="309"/>
      <c r="X274" s="309"/>
      <c r="Z274" s="309"/>
      <c r="AB274" s="309"/>
      <c r="AD274" s="309"/>
      <c r="AF274" s="309"/>
      <c r="AH274" s="309"/>
      <c r="AJ274" s="309"/>
      <c r="AL274" s="309"/>
      <c r="AN274" s="309"/>
      <c r="AP274" s="309"/>
      <c r="AR274" s="309"/>
      <c r="AT274" s="309"/>
      <c r="AV274" s="309"/>
      <c r="AX274" s="309"/>
      <c r="AZ274" s="309"/>
      <c r="BB274" s="309"/>
      <c r="BD274" s="309"/>
      <c r="BF274" s="309"/>
      <c r="BH274" s="309"/>
      <c r="BJ274" s="309"/>
      <c r="BL274" s="309"/>
      <c r="BN274" s="309"/>
      <c r="BP274" s="309"/>
      <c r="BR274" s="309"/>
      <c r="BT274" s="309"/>
      <c r="BV274" s="309"/>
      <c r="BX274" s="309"/>
      <c r="BZ274" s="309"/>
      <c r="CB274" s="309"/>
      <c r="CD274" s="309"/>
      <c r="CF274" s="309"/>
      <c r="CH274" s="309"/>
      <c r="CJ274" s="309"/>
      <c r="CL274" s="309"/>
      <c r="CN274" s="309"/>
      <c r="CP274" s="309"/>
      <c r="CR274" s="309"/>
      <c r="CT274" s="309"/>
      <c r="CV274" s="309"/>
      <c r="CX274" s="309"/>
      <c r="CZ274" s="309"/>
      <c r="DB274" s="309"/>
      <c r="DD274" s="309"/>
      <c r="DF274" s="309"/>
      <c r="DH274" s="309"/>
      <c r="DJ274" s="309"/>
      <c r="DL274" s="309"/>
      <c r="DN274" s="309"/>
      <c r="DP274" s="309"/>
      <c r="DR274" s="309"/>
      <c r="DT274" s="309"/>
      <c r="DV274" s="309"/>
      <c r="DX274" s="309"/>
      <c r="DZ274" s="309"/>
      <c r="EB274" s="309"/>
      <c r="ED274" s="309"/>
      <c r="EF274" s="309"/>
      <c r="EH274" s="309"/>
      <c r="EJ274" s="309"/>
      <c r="EL274" s="309"/>
      <c r="EN274" s="309"/>
      <c r="EP274" s="309"/>
      <c r="ER274" s="309"/>
      <c r="ET274" s="309"/>
      <c r="EV274" s="309"/>
      <c r="EX274" s="309"/>
      <c r="EZ274" s="309"/>
      <c r="FB274" s="309"/>
      <c r="FD274" s="309"/>
      <c r="FF274" s="309"/>
      <c r="FH274" s="309"/>
      <c r="FJ274" s="309"/>
      <c r="FL274" s="309"/>
      <c r="FN274" s="309"/>
      <c r="FP274" s="309"/>
      <c r="FR274" s="309"/>
      <c r="FT274" s="309"/>
      <c r="FV274" s="309"/>
      <c r="FX274" s="309"/>
      <c r="FZ274" s="309"/>
      <c r="GB274" s="309"/>
      <c r="GD274" s="309"/>
      <c r="GF274" s="309"/>
      <c r="GH274" s="309"/>
      <c r="GJ274" s="309"/>
      <c r="GL274" s="309"/>
      <c r="GN274" s="309"/>
      <c r="GP274" s="309"/>
      <c r="GR274" s="309"/>
      <c r="GT274" s="309"/>
      <c r="GV274" s="309"/>
      <c r="GX274" s="309"/>
      <c r="GZ274" s="309"/>
      <c r="HB274" s="309"/>
      <c r="HD274" s="309"/>
      <c r="HF274" s="309"/>
      <c r="HH274" s="309"/>
      <c r="HJ274" s="309"/>
      <c r="HL274" s="309"/>
      <c r="HN274" s="309"/>
      <c r="HP274" s="309"/>
      <c r="HR274" s="309"/>
      <c r="HT274" s="309"/>
      <c r="HV274" s="309"/>
      <c r="HX274" s="309"/>
      <c r="HZ274" s="309"/>
      <c r="IB274" s="309"/>
      <c r="ID274" s="309"/>
      <c r="IF274" s="309"/>
      <c r="IH274" s="309"/>
      <c r="IJ274" s="309"/>
      <c r="IL274" s="309"/>
      <c r="IN274" s="260"/>
      <c r="IO274" s="260"/>
      <c r="IP274" s="260"/>
      <c r="IQ274" s="260"/>
      <c r="IR274" s="260"/>
      <c r="IS274" s="260"/>
      <c r="IT274" s="260"/>
      <c r="IU274" s="260"/>
      <c r="IV274" s="260"/>
    </row>
    <row r="275" spans="1:256" s="309" customFormat="1" ht="3" customHeight="1">
      <c r="A275" s="278"/>
      <c r="B275" s="176"/>
      <c r="C275" s="278"/>
      <c r="D275" s="180"/>
      <c r="E275" s="272"/>
      <c r="F275" s="301"/>
      <c r="G275" s="272"/>
      <c r="H275" s="179"/>
      <c r="IN275" s="260"/>
      <c r="IO275" s="260"/>
      <c r="IP275" s="260"/>
      <c r="IQ275" s="260"/>
      <c r="IR275" s="260"/>
      <c r="IS275" s="260"/>
      <c r="IT275" s="260"/>
      <c r="IU275" s="260"/>
      <c r="IV275" s="260"/>
    </row>
    <row r="276" spans="1:256" s="261" customFormat="1" ht="12.75">
      <c r="A276" s="278"/>
      <c r="B276" s="278"/>
      <c r="C276" s="278"/>
      <c r="D276" s="36"/>
      <c r="E276" s="2"/>
      <c r="F276" s="2"/>
      <c r="G276" s="2"/>
      <c r="H276" s="2"/>
      <c r="IN276" s="260"/>
      <c r="IO276" s="260"/>
      <c r="IP276" s="260"/>
      <c r="IQ276" s="260"/>
      <c r="IR276" s="260"/>
      <c r="IS276" s="260"/>
      <c r="IT276" s="260"/>
      <c r="IU276" s="260"/>
      <c r="IV276" s="260"/>
    </row>
    <row r="277" spans="1:256" s="261" customFormat="1" ht="12.75">
      <c r="A277" s="278"/>
      <c r="B277" s="278"/>
      <c r="C277" s="278"/>
      <c r="D277" s="54"/>
      <c r="E277" s="2"/>
      <c r="F277" s="2"/>
      <c r="G277" s="2"/>
      <c r="H277" s="2"/>
      <c r="IN277" s="260"/>
      <c r="IO277" s="260"/>
      <c r="IP277" s="260"/>
      <c r="IQ277" s="260"/>
      <c r="IR277" s="260"/>
      <c r="IS277" s="260"/>
      <c r="IT277" s="260"/>
      <c r="IU277" s="260"/>
      <c r="IV277" s="260"/>
    </row>
    <row r="278" spans="1:256" s="261" customFormat="1" ht="12.75">
      <c r="A278" s="183"/>
      <c r="B278" s="183"/>
      <c r="C278" s="183"/>
      <c r="D278" s="183"/>
      <c r="E278" s="2"/>
      <c r="F278" s="2"/>
      <c r="G278" s="2"/>
      <c r="H278" s="2"/>
      <c r="IN278" s="260"/>
      <c r="IO278" s="260"/>
      <c r="IP278" s="260"/>
      <c r="IQ278" s="260"/>
      <c r="IR278" s="260"/>
      <c r="IS278" s="260"/>
      <c r="IT278" s="260"/>
      <c r="IU278" s="260"/>
      <c r="IV278" s="260"/>
    </row>
    <row r="279" spans="1:256" s="261" customFormat="1" ht="12.75">
      <c r="A279" s="278"/>
      <c r="B279" s="278"/>
      <c r="C279" s="278"/>
      <c r="D279" s="2"/>
      <c r="E279" s="2"/>
      <c r="F279" s="2"/>
      <c r="G279" s="2"/>
      <c r="H279" s="2"/>
      <c r="IN279" s="260"/>
      <c r="IO279" s="260"/>
      <c r="IP279" s="260"/>
      <c r="IQ279" s="260"/>
      <c r="IR279" s="260"/>
      <c r="IS279" s="260"/>
      <c r="IT279" s="260"/>
      <c r="IU279" s="260"/>
      <c r="IV279" s="260"/>
    </row>
    <row r="280" spans="1:256" s="261" customFormat="1" ht="12.75">
      <c r="A280" s="310">
        <f>+A3+A40+A117+A223+A263</f>
        <v>0</v>
      </c>
      <c r="B280" s="310">
        <f>+B3+B40+B117+B223+B263</f>
        <v>98.5</v>
      </c>
      <c r="C280" s="310">
        <f>+A280/B280*100</f>
        <v>0</v>
      </c>
      <c r="D280" s="54" t="s">
        <v>367</v>
      </c>
      <c r="E280" s="2"/>
      <c r="F280" s="2"/>
      <c r="G280" s="2"/>
      <c r="H280" s="2"/>
      <c r="IN280" s="260"/>
      <c r="IO280" s="260"/>
      <c r="IP280" s="260"/>
      <c r="IQ280" s="260"/>
      <c r="IR280" s="260"/>
      <c r="IS280" s="260"/>
      <c r="IT280" s="260"/>
      <c r="IU280" s="260"/>
      <c r="IV280" s="260"/>
    </row>
    <row r="281" spans="1:256" s="261" customFormat="1" ht="12.75">
      <c r="A281" s="278"/>
      <c r="B281" s="278"/>
      <c r="C281" s="278"/>
      <c r="D281" s="54"/>
      <c r="E281" s="2"/>
      <c r="F281" s="2"/>
      <c r="G281" s="2"/>
      <c r="H281" s="2"/>
      <c r="IN281" s="260"/>
      <c r="IO281" s="260"/>
      <c r="IP281" s="260"/>
      <c r="IQ281" s="260"/>
      <c r="IR281" s="260"/>
      <c r="IS281" s="260"/>
      <c r="IT281" s="260"/>
      <c r="IU281" s="260"/>
      <c r="IV281" s="260"/>
    </row>
    <row r="282" spans="1:256" s="261" customFormat="1" ht="12.75">
      <c r="A282" s="183"/>
      <c r="B282" s="183"/>
      <c r="C282" s="183"/>
      <c r="D282" s="183" t="s">
        <v>269</v>
      </c>
      <c r="E282" s="2"/>
      <c r="F282" s="2"/>
      <c r="G282" s="2"/>
      <c r="H282" s="2"/>
      <c r="IN282" s="260"/>
      <c r="IO282" s="260"/>
      <c r="IP282" s="260"/>
      <c r="IQ282" s="260"/>
      <c r="IR282" s="260"/>
      <c r="IS282" s="260"/>
      <c r="IT282" s="260"/>
      <c r="IU282" s="260"/>
      <c r="IV282" s="260"/>
    </row>
    <row r="283" spans="1:256" s="261" customFormat="1" ht="12.75">
      <c r="A283" s="278"/>
      <c r="B283" s="278"/>
      <c r="C283" s="278"/>
      <c r="D283" s="2"/>
      <c r="E283" s="2"/>
      <c r="F283" s="2"/>
      <c r="G283" s="2"/>
      <c r="H283" s="2"/>
      <c r="IN283" s="260"/>
      <c r="IO283" s="260"/>
      <c r="IP283" s="260"/>
      <c r="IQ283" s="260"/>
      <c r="IR283" s="260"/>
      <c r="IS283" s="260"/>
      <c r="IT283" s="260"/>
      <c r="IU283" s="260"/>
      <c r="IV283" s="260"/>
    </row>
    <row r="284" spans="1:256" s="261" customFormat="1" ht="12.75">
      <c r="A284" s="278"/>
      <c r="B284" s="278"/>
      <c r="C284" s="278"/>
      <c r="D284" s="2"/>
      <c r="E284" s="2"/>
      <c r="F284" s="2"/>
      <c r="G284" s="2"/>
      <c r="H284" s="2"/>
      <c r="IN284" s="260"/>
      <c r="IO284" s="260"/>
      <c r="IP284" s="260"/>
      <c r="IQ284" s="260"/>
      <c r="IR284" s="260"/>
      <c r="IS284" s="260"/>
      <c r="IT284" s="260"/>
      <c r="IU284" s="260"/>
      <c r="IV284" s="260"/>
    </row>
    <row r="285" spans="1:256" s="261" customFormat="1" ht="12.75">
      <c r="A285" s="278"/>
      <c r="B285" s="278"/>
      <c r="C285" s="278"/>
      <c r="D285" s="2"/>
      <c r="E285" s="2"/>
      <c r="F285" s="2"/>
      <c r="G285" s="2"/>
      <c r="H285" s="2"/>
      <c r="IN285" s="260"/>
      <c r="IO285" s="260"/>
      <c r="IP285" s="260"/>
      <c r="IQ285" s="260"/>
      <c r="IR285" s="260"/>
      <c r="IS285" s="260"/>
      <c r="IT285" s="260"/>
      <c r="IU285" s="260"/>
      <c r="IV285" s="260"/>
    </row>
    <row r="286" spans="1:256" s="261" customFormat="1" ht="12.75">
      <c r="A286" s="278"/>
      <c r="B286" s="278"/>
      <c r="C286" s="278"/>
      <c r="D286" s="2"/>
      <c r="E286" s="2"/>
      <c r="F286" s="2"/>
      <c r="G286" s="2"/>
      <c r="H286" s="2"/>
      <c r="IN286" s="260"/>
      <c r="IO286" s="260"/>
      <c r="IP286" s="260"/>
      <c r="IQ286" s="260"/>
      <c r="IR286" s="260"/>
      <c r="IS286" s="260"/>
      <c r="IT286" s="260"/>
      <c r="IU286" s="260"/>
      <c r="IV286" s="260"/>
    </row>
    <row r="287" spans="1:256" s="261" customFormat="1" ht="12.75">
      <c r="A287" s="278"/>
      <c r="B287" s="278"/>
      <c r="C287" s="278"/>
      <c r="D287" s="36"/>
      <c r="E287" s="2"/>
      <c r="F287" s="2"/>
      <c r="G287" s="2"/>
      <c r="H287" s="2"/>
      <c r="IN287" s="260"/>
      <c r="IO287" s="260"/>
      <c r="IP287" s="260"/>
      <c r="IQ287" s="260"/>
      <c r="IR287" s="260"/>
      <c r="IS287" s="260"/>
      <c r="IT287" s="260"/>
      <c r="IU287" s="260"/>
      <c r="IV287" s="260"/>
    </row>
    <row r="288" ht="12.75">
      <c r="D288"/>
    </row>
    <row r="289" ht="12.75">
      <c r="D289"/>
    </row>
    <row r="290" ht="12.75">
      <c r="D290"/>
    </row>
    <row r="291" ht="12.75">
      <c r="D291"/>
    </row>
    <row r="292" ht="12.75">
      <c r="D292"/>
    </row>
    <row r="293" ht="12.75">
      <c r="D293"/>
    </row>
    <row r="294" ht="12.75">
      <c r="D294"/>
    </row>
    <row r="295" ht="12.75">
      <c r="D295"/>
    </row>
    <row r="296" ht="12.75">
      <c r="D296"/>
    </row>
    <row r="297" ht="12.75">
      <c r="D297"/>
    </row>
    <row r="298" ht="12.75">
      <c r="D298"/>
    </row>
    <row r="299" ht="12.75">
      <c r="D299"/>
    </row>
    <row r="300" ht="12.75">
      <c r="D300"/>
    </row>
    <row r="301" ht="12.75">
      <c r="D301"/>
    </row>
    <row r="302" ht="12.75">
      <c r="D302"/>
    </row>
    <row r="303" ht="12.75">
      <c r="D303"/>
    </row>
    <row r="304" ht="12.75">
      <c r="D304"/>
    </row>
    <row r="305" ht="12.75">
      <c r="D305"/>
    </row>
  </sheetData>
  <sheetProtection selectLockedCells="1" selectUnlockedCells="1"/>
  <mergeCells count="2">
    <mergeCell ref="A278:D278"/>
    <mergeCell ref="A282:C282"/>
  </mergeCells>
  <hyperlinks>
    <hyperlink ref="D282" r:id="rId1" display="all'indirizzo e-mail info@rs-ergonomia.com"/>
  </hyperlinks>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dimension ref="A4:H190"/>
  <sheetViews>
    <sheetView workbookViewId="0" topLeftCell="A1">
      <selection activeCell="B78" sqref="B78"/>
    </sheetView>
  </sheetViews>
  <sheetFormatPr defaultColWidth="12.57421875" defaultRowHeight="12.75"/>
  <cols>
    <col min="1" max="1" width="7.57421875" style="0" customWidth="1"/>
    <col min="2" max="2" width="48.421875" style="0" customWidth="1"/>
    <col min="3" max="3" width="8.28125" style="0" customWidth="1"/>
    <col min="4" max="4" width="10.00390625" style="0" customWidth="1"/>
    <col min="5" max="5" width="2.28125" style="0" customWidth="1"/>
    <col min="6" max="6" width="25.140625" style="0" customWidth="1"/>
    <col min="7" max="16384" width="11.57421875" style="0" customWidth="1"/>
  </cols>
  <sheetData>
    <row r="4" spans="1:4" ht="12.75" customHeight="1">
      <c r="A4" s="311"/>
      <c r="B4" s="311"/>
      <c r="C4" s="312" t="s">
        <v>368</v>
      </c>
      <c r="D4" s="313" t="s">
        <v>369</v>
      </c>
    </row>
    <row r="5" spans="1:4" ht="12.75" customHeight="1">
      <c r="A5" s="314"/>
      <c r="B5" s="314"/>
      <c r="C5" s="312"/>
      <c r="D5" s="312"/>
    </row>
    <row r="6" spans="1:4" ht="12.75">
      <c r="A6" s="315" t="s">
        <v>370</v>
      </c>
      <c r="B6" s="220" t="s">
        <v>371</v>
      </c>
      <c r="C6" s="316">
        <f>+'Matrice dei dati'!C3</f>
        <v>0</v>
      </c>
      <c r="D6" s="316">
        <f>+C6-C29</f>
        <v>0</v>
      </c>
    </row>
    <row r="7" spans="1:8" ht="12.75">
      <c r="A7" s="317" t="s">
        <v>64</v>
      </c>
      <c r="B7" s="315" t="s">
        <v>97</v>
      </c>
      <c r="C7" s="318">
        <f>+'Matrice dei dati'!C5</f>
        <v>0</v>
      </c>
      <c r="D7" s="318">
        <f>+C7-C$29</f>
        <v>0</v>
      </c>
      <c r="F7" s="210" t="s">
        <v>289</v>
      </c>
      <c r="G7" s="211" t="s">
        <v>290</v>
      </c>
      <c r="H7" s="211"/>
    </row>
    <row r="8" spans="1:6" ht="12.75">
      <c r="A8" s="317" t="s">
        <v>67</v>
      </c>
      <c r="B8" s="315" t="s">
        <v>301</v>
      </c>
      <c r="C8" s="318">
        <f>+'Matrice dei dati'!C13</f>
        <v>0</v>
      </c>
      <c r="D8" s="318">
        <f>+C8-C$29</f>
        <v>0</v>
      </c>
      <c r="F8" s="212"/>
    </row>
    <row r="9" spans="1:8" ht="12.75">
      <c r="A9" s="319" t="s">
        <v>372</v>
      </c>
      <c r="B9" s="226" t="s">
        <v>373</v>
      </c>
      <c r="C9" s="320">
        <f>+'Matrice dei dati'!C40</f>
        <v>0</v>
      </c>
      <c r="D9" s="320">
        <f>+C9-C29</f>
        <v>0</v>
      </c>
      <c r="F9" s="213" t="s">
        <v>292</v>
      </c>
      <c r="G9" s="214" t="s">
        <v>293</v>
      </c>
      <c r="H9" s="214"/>
    </row>
    <row r="10" spans="1:6" ht="12.75">
      <c r="A10" s="317" t="s">
        <v>70</v>
      </c>
      <c r="B10" s="321" t="s">
        <v>129</v>
      </c>
      <c r="C10" s="318">
        <f>+'Matrice dei dati'!C42</f>
        <v>0</v>
      </c>
      <c r="D10" s="318">
        <f>+C10-C$29</f>
        <v>0</v>
      </c>
      <c r="F10" s="212"/>
    </row>
    <row r="11" spans="1:8" ht="12.75">
      <c r="A11" s="317" t="s">
        <v>75</v>
      </c>
      <c r="B11" s="321" t="s">
        <v>137</v>
      </c>
      <c r="C11" s="318">
        <f>+'Matrice dei dati'!C58</f>
        <v>0</v>
      </c>
      <c r="D11" s="318">
        <f>+C11-C$29</f>
        <v>0</v>
      </c>
      <c r="F11" s="215" t="s">
        <v>294</v>
      </c>
      <c r="G11" s="216" t="s">
        <v>295</v>
      </c>
      <c r="H11" s="216"/>
    </row>
    <row r="12" spans="1:6" ht="12.75">
      <c r="A12" s="317" t="s">
        <v>143</v>
      </c>
      <c r="B12" s="321" t="s">
        <v>144</v>
      </c>
      <c r="C12" s="318">
        <f>+'Matrice dei dati'!C70</f>
        <v>0</v>
      </c>
      <c r="D12" s="318">
        <f>+C12-C$29</f>
        <v>0</v>
      </c>
      <c r="F12" s="35"/>
    </row>
    <row r="13" spans="1:8" ht="12.75" customHeight="1">
      <c r="A13" s="317" t="s">
        <v>151</v>
      </c>
      <c r="B13" s="321" t="s">
        <v>152</v>
      </c>
      <c r="C13" s="318">
        <f>+'Matrice dei dati'!C83</f>
        <v>0</v>
      </c>
      <c r="D13" s="318">
        <f>+C13-C$29</f>
        <v>0</v>
      </c>
      <c r="F13" s="193" t="s">
        <v>374</v>
      </c>
      <c r="G13" s="193"/>
      <c r="H13" s="193"/>
    </row>
    <row r="14" spans="1:8" ht="12.75" customHeight="1">
      <c r="A14" s="317" t="s">
        <v>158</v>
      </c>
      <c r="B14" s="321" t="s">
        <v>159</v>
      </c>
      <c r="C14" s="318">
        <f>+'Matrice dei dati'!C95</f>
        <v>0</v>
      </c>
      <c r="D14" s="318">
        <f>+C14-C$29</f>
        <v>0</v>
      </c>
      <c r="F14" s="193" t="s">
        <v>375</v>
      </c>
      <c r="G14" s="193"/>
      <c r="H14" s="193"/>
    </row>
    <row r="15" spans="1:4" ht="12.75">
      <c r="A15" s="317" t="s">
        <v>165</v>
      </c>
      <c r="B15" s="321" t="s">
        <v>166</v>
      </c>
      <c r="C15" s="318">
        <f>+'Matrice dei dati'!C107</f>
        <v>0</v>
      </c>
      <c r="D15" s="318">
        <f>+C15-C$29</f>
        <v>0</v>
      </c>
    </row>
    <row r="16" spans="1:4" ht="12.75">
      <c r="A16" s="322" t="s">
        <v>376</v>
      </c>
      <c r="B16" s="195" t="s">
        <v>377</v>
      </c>
      <c r="C16" s="323">
        <f>+'Matrice dei dati'!C117</f>
        <v>0</v>
      </c>
      <c r="D16" s="323">
        <f>+C16-C29</f>
        <v>0</v>
      </c>
    </row>
    <row r="17" spans="1:4" ht="12.75">
      <c r="A17" s="324" t="s">
        <v>172</v>
      </c>
      <c r="B17" s="325" t="s">
        <v>173</v>
      </c>
      <c r="C17" s="318">
        <f>+'Matrice dei dati'!C119</f>
        <v>0</v>
      </c>
      <c r="D17" s="318">
        <f>+C17-C$29</f>
        <v>0</v>
      </c>
    </row>
    <row r="18" spans="1:4" ht="12.75">
      <c r="A18" s="324" t="s">
        <v>196</v>
      </c>
      <c r="B18" s="326" t="s">
        <v>197</v>
      </c>
      <c r="C18" s="318">
        <f>+'Matrice dei dati'!C155</f>
        <v>0</v>
      </c>
      <c r="D18" s="318">
        <f>+C18-C$29</f>
        <v>0</v>
      </c>
    </row>
    <row r="19" spans="1:4" ht="12.75">
      <c r="A19" s="324" t="s">
        <v>213</v>
      </c>
      <c r="B19" s="325" t="s">
        <v>214</v>
      </c>
      <c r="C19" s="318">
        <f>+'Matrice dei dati'!C184</f>
        <v>0</v>
      </c>
      <c r="D19" s="318">
        <f>+C19-C$29</f>
        <v>0</v>
      </c>
    </row>
    <row r="20" spans="1:4" ht="12.75">
      <c r="A20" s="324" t="s">
        <v>220</v>
      </c>
      <c r="B20" s="325" t="s">
        <v>221</v>
      </c>
      <c r="C20" s="318">
        <f>+'Matrice dei dati'!C196</f>
        <v>0</v>
      </c>
      <c r="D20" s="318">
        <f>+C20-C$29</f>
        <v>0</v>
      </c>
    </row>
    <row r="21" spans="1:4" ht="12.75">
      <c r="A21" s="324" t="s">
        <v>230</v>
      </c>
      <c r="B21" s="325" t="s">
        <v>231</v>
      </c>
      <c r="C21" s="318">
        <f>+'Matrice dei dati'!C213</f>
        <v>0</v>
      </c>
      <c r="D21" s="318">
        <f>+C21-C$29</f>
        <v>0</v>
      </c>
    </row>
    <row r="22" spans="1:4" ht="12.75">
      <c r="A22" s="327" t="s">
        <v>378</v>
      </c>
      <c r="B22" s="328" t="s">
        <v>379</v>
      </c>
      <c r="C22" s="329">
        <f>+'Matrice dei dati'!C223</f>
        <v>0</v>
      </c>
      <c r="D22" s="329">
        <f>+C22-C29</f>
        <v>0</v>
      </c>
    </row>
    <row r="23" spans="1:4" ht="12.75">
      <c r="A23" s="330"/>
      <c r="B23" s="331" t="s">
        <v>239</v>
      </c>
      <c r="C23" s="318">
        <f>+'Matrice dei dati'!C227</f>
        <v>0</v>
      </c>
      <c r="D23" s="318">
        <f>+C23-C$29</f>
        <v>0</v>
      </c>
    </row>
    <row r="24" spans="1:4" ht="12.75">
      <c r="A24" s="330"/>
      <c r="B24" s="332" t="s">
        <v>246</v>
      </c>
      <c r="C24" s="318">
        <f>+'Matrice dei dati'!C239</f>
        <v>0</v>
      </c>
      <c r="D24" s="318">
        <f>+C24-C$29</f>
        <v>0</v>
      </c>
    </row>
    <row r="25" spans="1:4" ht="12.75">
      <c r="A25" s="330"/>
      <c r="B25" s="331" t="s">
        <v>253</v>
      </c>
      <c r="C25" s="318">
        <f>+'Matrice dei dati'!C251</f>
        <v>0</v>
      </c>
      <c r="D25" s="318">
        <f>+C25-C$29</f>
        <v>0</v>
      </c>
    </row>
    <row r="26" spans="1:4" ht="12.75">
      <c r="A26" s="333" t="s">
        <v>380</v>
      </c>
      <c r="B26" s="334" t="s">
        <v>314</v>
      </c>
      <c r="C26" s="335">
        <f>+'Matrice dei dati'!C263</f>
        <v>0</v>
      </c>
      <c r="D26" s="335">
        <f>+C26-C29</f>
        <v>0</v>
      </c>
    </row>
    <row r="27" spans="1:4" ht="12.75">
      <c r="A27" s="336"/>
      <c r="B27" s="244" t="s">
        <v>314</v>
      </c>
      <c r="C27" s="337">
        <f>+'Matrice dei dati'!C263</f>
        <v>0</v>
      </c>
      <c r="D27" s="318">
        <f>+C27-C$29</f>
        <v>0</v>
      </c>
    </row>
    <row r="28" spans="3:4" ht="12.75">
      <c r="C28" s="223"/>
      <c r="D28" s="223"/>
    </row>
    <row r="29" spans="1:4" ht="12.75" customHeight="1">
      <c r="A29" s="338" t="s">
        <v>381</v>
      </c>
      <c r="B29" s="338"/>
      <c r="C29" s="339">
        <f>+'Matrice dei dati'!C280</f>
        <v>0</v>
      </c>
      <c r="D29" s="339"/>
    </row>
    <row r="31" spans="1:2" ht="12.75">
      <c r="A31" s="85" t="s">
        <v>382</v>
      </c>
      <c r="B31" s="85"/>
    </row>
    <row r="34" ht="12.75">
      <c r="F34" s="85"/>
    </row>
    <row r="37" spans="1:4" ht="12.75">
      <c r="A37" s="6"/>
      <c r="B37" s="6"/>
      <c r="C37" s="6"/>
      <c r="D37" s="6"/>
    </row>
    <row r="38" spans="1:4" ht="12.75" customHeight="1">
      <c r="A38" s="340"/>
      <c r="B38" s="340"/>
      <c r="C38" s="341"/>
      <c r="D38" s="342"/>
    </row>
    <row r="39" spans="1:4" ht="12.75">
      <c r="A39" s="343"/>
      <c r="B39" s="341"/>
      <c r="C39" s="344"/>
      <c r="D39" s="344"/>
    </row>
    <row r="40" spans="1:4" ht="12.75">
      <c r="A40" s="343"/>
      <c r="B40" s="341"/>
      <c r="C40" s="344"/>
      <c r="D40" s="344"/>
    </row>
    <row r="41" spans="1:4" ht="12.75">
      <c r="A41" s="343"/>
      <c r="B41" s="341"/>
      <c r="C41" s="344"/>
      <c r="D41" s="344"/>
    </row>
    <row r="42" spans="1:4" ht="12.75">
      <c r="A42" s="343"/>
      <c r="B42" s="341"/>
      <c r="C42" s="344"/>
      <c r="D42" s="344"/>
    </row>
    <row r="43" spans="1:4" ht="12.75">
      <c r="A43" s="343"/>
      <c r="B43" s="341"/>
      <c r="C43" s="344"/>
      <c r="D43" s="344"/>
    </row>
    <row r="44" spans="1:4" ht="12.75">
      <c r="A44" s="343"/>
      <c r="B44" s="341"/>
      <c r="C44" s="344"/>
      <c r="D44" s="344"/>
    </row>
    <row r="45" spans="1:4" ht="12.75">
      <c r="A45" s="343"/>
      <c r="B45" s="341"/>
      <c r="C45" s="344"/>
      <c r="D45" s="344"/>
    </row>
    <row r="46" spans="1:4" ht="12.75">
      <c r="A46" s="343"/>
      <c r="B46" s="341"/>
      <c r="C46" s="344"/>
      <c r="D46" s="344"/>
    </row>
    <row r="47" spans="1:4" ht="12.75">
      <c r="A47" s="343"/>
      <c r="B47" s="341"/>
      <c r="C47" s="344"/>
      <c r="D47" s="344"/>
    </row>
    <row r="48" spans="1:4" ht="12.75">
      <c r="A48" s="343"/>
      <c r="B48" s="341"/>
      <c r="C48" s="344"/>
      <c r="D48" s="344"/>
    </row>
    <row r="49" spans="1:4" ht="12.75">
      <c r="A49" s="343"/>
      <c r="B49" s="341"/>
      <c r="C49" s="344"/>
      <c r="D49" s="344"/>
    </row>
    <row r="50" spans="1:4" ht="12.75">
      <c r="A50" s="343"/>
      <c r="B50" s="341"/>
      <c r="C50" s="344"/>
      <c r="D50" s="344"/>
    </row>
    <row r="51" spans="1:4" ht="12.75" customHeight="1">
      <c r="A51" s="345"/>
      <c r="B51" s="345"/>
      <c r="C51" s="346"/>
      <c r="D51" s="346"/>
    </row>
    <row r="52" spans="1:4" ht="12.75">
      <c r="A52" s="343"/>
      <c r="B52" s="341"/>
      <c r="C52" s="344"/>
      <c r="D52" s="344"/>
    </row>
    <row r="53" spans="1:4" ht="12.75">
      <c r="A53" s="343"/>
      <c r="B53" s="341"/>
      <c r="C53" s="344"/>
      <c r="D53" s="344"/>
    </row>
    <row r="54" spans="1:4" ht="12.75">
      <c r="A54" s="343"/>
      <c r="B54" s="341"/>
      <c r="C54" s="344"/>
      <c r="D54" s="344"/>
    </row>
    <row r="55" spans="1:4" ht="12.75" customHeight="1">
      <c r="A55" s="347"/>
      <c r="B55" s="347"/>
      <c r="C55" s="346"/>
      <c r="D55" s="346"/>
    </row>
    <row r="56" spans="1:4" ht="12.75" customHeight="1">
      <c r="A56" s="347"/>
      <c r="B56" s="347"/>
      <c r="C56" s="346"/>
      <c r="D56" s="346"/>
    </row>
    <row r="57" spans="1:4" ht="12.75">
      <c r="A57" s="6"/>
      <c r="B57" s="6"/>
      <c r="C57" s="6"/>
      <c r="D57" s="6"/>
    </row>
    <row r="58" spans="1:4" ht="12.75">
      <c r="A58" s="6"/>
      <c r="B58" s="6"/>
      <c r="C58" s="6"/>
      <c r="D58" s="6"/>
    </row>
    <row r="59" spans="1:4" ht="12.75" customHeight="1">
      <c r="A59" s="341"/>
      <c r="B59" s="341"/>
      <c r="C59" s="341"/>
      <c r="D59" s="341"/>
    </row>
    <row r="60" spans="1:4" ht="12.75" customHeight="1">
      <c r="A60" s="341"/>
      <c r="B60" s="341"/>
      <c r="C60" s="341"/>
      <c r="D60" s="341"/>
    </row>
    <row r="61" spans="1:4" ht="12.75" customHeight="1">
      <c r="A61" s="341"/>
      <c r="B61" s="341"/>
      <c r="C61" s="341"/>
      <c r="D61" s="341"/>
    </row>
    <row r="62" spans="1:4" ht="12.75" customHeight="1">
      <c r="A62" s="341"/>
      <c r="B62" s="341"/>
      <c r="C62" s="341"/>
      <c r="D62" s="341"/>
    </row>
    <row r="63" spans="1:4" ht="12.75">
      <c r="A63" s="6"/>
      <c r="B63" s="6"/>
      <c r="C63" s="6"/>
      <c r="D63" s="6"/>
    </row>
    <row r="64" spans="1:4" ht="12.75">
      <c r="A64" s="208"/>
      <c r="B64" s="6"/>
      <c r="C64" s="6"/>
      <c r="D64" s="6"/>
    </row>
    <row r="65" spans="1:4" ht="12.75">
      <c r="A65" s="6"/>
      <c r="B65" s="6"/>
      <c r="C65" s="6"/>
      <c r="D65" s="6"/>
    </row>
    <row r="66" spans="1:4" ht="12.75">
      <c r="A66" s="6"/>
      <c r="B66" s="6"/>
      <c r="C66" s="6"/>
      <c r="D66" s="6"/>
    </row>
    <row r="68" ht="12.75">
      <c r="B68" s="85" t="s">
        <v>383</v>
      </c>
    </row>
    <row r="83" ht="12.75">
      <c r="F83" s="85"/>
    </row>
    <row r="87" spans="1:8" ht="12.75">
      <c r="A87" s="348"/>
      <c r="B87" s="349"/>
      <c r="C87" s="350"/>
      <c r="D87" s="344"/>
      <c r="E87" s="6"/>
      <c r="F87" s="6"/>
      <c r="G87" s="6"/>
      <c r="H87" s="6"/>
    </row>
    <row r="88" spans="1:8" ht="12.75">
      <c r="A88" s="348"/>
      <c r="B88" s="349"/>
      <c r="C88" s="350"/>
      <c r="D88" s="344"/>
      <c r="E88" s="6"/>
      <c r="F88" s="6"/>
      <c r="G88" s="6"/>
      <c r="H88" s="6"/>
    </row>
    <row r="89" spans="1:8" ht="12.75">
      <c r="A89" s="348"/>
      <c r="B89" s="349"/>
      <c r="C89" s="350"/>
      <c r="D89" s="344"/>
      <c r="E89" s="6"/>
      <c r="F89" s="6"/>
      <c r="G89" s="6"/>
      <c r="H89" s="6"/>
    </row>
    <row r="90" spans="1:8" ht="12.75">
      <c r="A90" s="348"/>
      <c r="B90" s="349"/>
      <c r="C90" s="350"/>
      <c r="D90" s="344"/>
      <c r="E90" s="6"/>
      <c r="F90" s="6"/>
      <c r="G90" s="6"/>
      <c r="H90" s="6"/>
    </row>
    <row r="91" spans="1:8" ht="12.75">
      <c r="A91" s="348"/>
      <c r="B91" s="349"/>
      <c r="C91" s="350"/>
      <c r="D91" s="344"/>
      <c r="E91" s="6"/>
      <c r="F91" s="6"/>
      <c r="G91" s="6"/>
      <c r="H91" s="6"/>
    </row>
    <row r="92" spans="1:8" ht="12.75">
      <c r="A92" s="348"/>
      <c r="B92" s="349"/>
      <c r="C92" s="350"/>
      <c r="D92" s="344"/>
      <c r="E92" s="6"/>
      <c r="F92" s="6"/>
      <c r="G92" s="6"/>
      <c r="H92" s="6"/>
    </row>
    <row r="93" spans="1:8" ht="12.75">
      <c r="A93" s="348"/>
      <c r="B93" s="349"/>
      <c r="C93" s="350"/>
      <c r="D93" s="344"/>
      <c r="E93" s="6"/>
      <c r="F93" s="6"/>
      <c r="G93" s="6"/>
      <c r="H93" s="6"/>
    </row>
    <row r="94" spans="1:8" ht="12.75">
      <c r="A94" s="348"/>
      <c r="B94" s="351"/>
      <c r="C94" s="350"/>
      <c r="D94" s="344"/>
      <c r="E94" s="6"/>
      <c r="F94" s="6"/>
      <c r="G94" s="6"/>
      <c r="H94" s="6"/>
    </row>
    <row r="95" spans="1:8" ht="12.75">
      <c r="A95" s="348"/>
      <c r="B95" s="352"/>
      <c r="C95" s="350"/>
      <c r="D95" s="344"/>
      <c r="E95" s="6"/>
      <c r="F95" s="6"/>
      <c r="G95" s="6"/>
      <c r="H95" s="6"/>
    </row>
    <row r="96" spans="1:8" ht="12.75">
      <c r="A96" s="348"/>
      <c r="B96" s="351"/>
      <c r="C96" s="350"/>
      <c r="D96" s="344"/>
      <c r="E96" s="6"/>
      <c r="F96" s="6"/>
      <c r="G96" s="6"/>
      <c r="H96" s="6"/>
    </row>
    <row r="97" spans="1:8" ht="12.75">
      <c r="A97" s="348"/>
      <c r="B97" s="349"/>
      <c r="C97" s="350"/>
      <c r="D97" s="344"/>
      <c r="E97" s="6"/>
      <c r="F97" s="6"/>
      <c r="G97" s="6"/>
      <c r="H97" s="6"/>
    </row>
    <row r="98" spans="1:8" ht="12.75">
      <c r="A98" s="348"/>
      <c r="B98" s="352"/>
      <c r="C98" s="350"/>
      <c r="D98" s="344"/>
      <c r="E98" s="6"/>
      <c r="F98" s="6"/>
      <c r="G98" s="6"/>
      <c r="H98" s="6"/>
    </row>
    <row r="99" spans="1:8" ht="12.75">
      <c r="A99" s="348"/>
      <c r="B99" s="351"/>
      <c r="C99" s="350"/>
      <c r="D99" s="344"/>
      <c r="E99" s="6"/>
      <c r="F99" s="6"/>
      <c r="G99" s="6"/>
      <c r="H99" s="6"/>
    </row>
    <row r="100" spans="1:8" ht="12.75">
      <c r="A100" s="348"/>
      <c r="B100" s="352"/>
      <c r="C100" s="350"/>
      <c r="D100" s="344"/>
      <c r="E100" s="6"/>
      <c r="F100" s="6"/>
      <c r="G100" s="6"/>
      <c r="H100" s="6"/>
    </row>
    <row r="101" spans="1:8" ht="12.75">
      <c r="A101" s="348"/>
      <c r="B101" s="353"/>
      <c r="C101" s="350"/>
      <c r="D101" s="344"/>
      <c r="E101" s="6"/>
      <c r="F101" s="6"/>
      <c r="G101" s="6"/>
      <c r="H101" s="6"/>
    </row>
    <row r="102" spans="1:8" ht="12.75">
      <c r="A102" s="348"/>
      <c r="B102" s="352"/>
      <c r="C102" s="350"/>
      <c r="D102" s="344"/>
      <c r="E102" s="6"/>
      <c r="F102" s="6"/>
      <c r="G102" s="6"/>
      <c r="H102" s="6"/>
    </row>
    <row r="103" spans="1:8" ht="12.75">
      <c r="A103" s="348"/>
      <c r="B103" s="352"/>
      <c r="C103" s="350"/>
      <c r="D103" s="344"/>
      <c r="E103" s="6"/>
      <c r="F103" s="6"/>
      <c r="G103" s="6"/>
      <c r="H103" s="6"/>
    </row>
    <row r="104" spans="1:8" ht="12.75">
      <c r="A104" s="348"/>
      <c r="B104" s="354"/>
      <c r="C104" s="350"/>
      <c r="D104" s="344"/>
      <c r="E104" s="6"/>
      <c r="F104" s="6"/>
      <c r="G104" s="6"/>
      <c r="H104" s="6"/>
    </row>
    <row r="105" spans="1:8" ht="12.75">
      <c r="A105" s="348"/>
      <c r="B105" s="352"/>
      <c r="C105" s="350"/>
      <c r="D105" s="344"/>
      <c r="E105" s="6"/>
      <c r="F105" s="6"/>
      <c r="G105" s="6"/>
      <c r="H105" s="6"/>
    </row>
    <row r="106" spans="1:8" ht="12.75">
      <c r="A106" s="348"/>
      <c r="B106" s="352"/>
      <c r="C106" s="350"/>
      <c r="D106" s="344"/>
      <c r="E106" s="6"/>
      <c r="F106" s="6"/>
      <c r="G106" s="6"/>
      <c r="H106" s="6"/>
    </row>
    <row r="107" spans="1:8" ht="12.75">
      <c r="A107" s="348"/>
      <c r="B107" s="352"/>
      <c r="C107" s="350"/>
      <c r="D107" s="344"/>
      <c r="E107" s="6"/>
      <c r="F107" s="6"/>
      <c r="G107" s="6"/>
      <c r="H107" s="6"/>
    </row>
    <row r="108" spans="1:8" ht="12.75">
      <c r="A108" s="355"/>
      <c r="B108" s="354"/>
      <c r="C108" s="350"/>
      <c r="D108" s="344"/>
      <c r="E108" s="6"/>
      <c r="F108" s="6"/>
      <c r="G108" s="6"/>
      <c r="H108" s="6"/>
    </row>
    <row r="109" spans="1:8" ht="12.75">
      <c r="A109" s="355"/>
      <c r="B109" s="352"/>
      <c r="C109" s="350"/>
      <c r="D109" s="344"/>
      <c r="E109" s="6"/>
      <c r="F109" s="6"/>
      <c r="G109" s="6"/>
      <c r="H109" s="6"/>
    </row>
    <row r="110" spans="1:8" ht="12.75">
      <c r="A110" s="355"/>
      <c r="B110" s="352"/>
      <c r="C110" s="350"/>
      <c r="D110" s="344"/>
      <c r="E110" s="6"/>
      <c r="F110" s="6"/>
      <c r="G110" s="6"/>
      <c r="H110" s="6"/>
    </row>
    <row r="111" spans="1:8" ht="12.75">
      <c r="A111" s="355"/>
      <c r="B111" s="351"/>
      <c r="C111" s="350"/>
      <c r="D111" s="344"/>
      <c r="E111" s="6"/>
      <c r="F111" s="6"/>
      <c r="G111" s="6"/>
      <c r="H111" s="6"/>
    </row>
    <row r="112" spans="1:8" ht="12.75">
      <c r="A112" s="355"/>
      <c r="B112" s="352"/>
      <c r="C112" s="350"/>
      <c r="D112" s="344"/>
      <c r="E112" s="6"/>
      <c r="F112" s="6"/>
      <c r="G112" s="6"/>
      <c r="H112" s="6"/>
    </row>
    <row r="113" spans="1:8" ht="12.75">
      <c r="A113" s="355"/>
      <c r="B113" s="356"/>
      <c r="C113" s="350"/>
      <c r="D113" s="344"/>
      <c r="E113" s="6"/>
      <c r="F113" s="6"/>
      <c r="G113" s="6"/>
      <c r="H113" s="6"/>
    </row>
    <row r="114" spans="1:8" ht="12.75">
      <c r="A114" s="355"/>
      <c r="B114" s="352"/>
      <c r="C114" s="350"/>
      <c r="D114" s="344"/>
      <c r="E114" s="6"/>
      <c r="F114" s="6"/>
      <c r="G114" s="6"/>
      <c r="H114" s="6"/>
    </row>
    <row r="115" spans="1:8" ht="12.75">
      <c r="A115" s="355"/>
      <c r="B115" s="354"/>
      <c r="C115" s="350"/>
      <c r="D115" s="344"/>
      <c r="E115" s="6"/>
      <c r="F115" s="6"/>
      <c r="G115" s="6"/>
      <c r="H115" s="6"/>
    </row>
    <row r="116" spans="1:8" ht="12.75">
      <c r="A116" s="355"/>
      <c r="B116" s="356"/>
      <c r="C116" s="350"/>
      <c r="D116" s="344"/>
      <c r="E116" s="6"/>
      <c r="F116" s="6"/>
      <c r="G116" s="6"/>
      <c r="H116" s="6"/>
    </row>
    <row r="117" spans="1:8" ht="12.75">
      <c r="A117" s="355"/>
      <c r="B117" s="356"/>
      <c r="C117" s="350"/>
      <c r="D117" s="344"/>
      <c r="E117" s="6"/>
      <c r="F117" s="6"/>
      <c r="G117" s="6"/>
      <c r="H117" s="6"/>
    </row>
    <row r="118" spans="1:8" ht="12.75">
      <c r="A118" s="355"/>
      <c r="B118" s="356"/>
      <c r="C118" s="350"/>
      <c r="D118" s="344"/>
      <c r="E118" s="6"/>
      <c r="F118" s="6"/>
      <c r="G118" s="6"/>
      <c r="H118" s="6"/>
    </row>
    <row r="119" spans="1:8" ht="12.75">
      <c r="A119" s="355"/>
      <c r="B119" s="352"/>
      <c r="C119" s="350"/>
      <c r="D119" s="344"/>
      <c r="E119" s="6"/>
      <c r="F119" s="6"/>
      <c r="G119" s="6"/>
      <c r="H119" s="6"/>
    </row>
    <row r="120" spans="1:8" ht="12.75">
      <c r="A120" s="355"/>
      <c r="B120" s="352"/>
      <c r="C120" s="350"/>
      <c r="D120" s="344"/>
      <c r="E120" s="6"/>
      <c r="F120" s="6"/>
      <c r="G120" s="6"/>
      <c r="H120" s="6"/>
    </row>
    <row r="121" spans="1:8" ht="12.75">
      <c r="A121" s="355"/>
      <c r="B121" s="352"/>
      <c r="C121" s="350"/>
      <c r="D121" s="344"/>
      <c r="E121" s="6"/>
      <c r="F121" s="6"/>
      <c r="G121" s="6"/>
      <c r="H121" s="6"/>
    </row>
    <row r="122" spans="1:8" ht="12.75">
      <c r="A122" s="355"/>
      <c r="B122" s="352"/>
      <c r="C122" s="350"/>
      <c r="D122" s="344"/>
      <c r="E122" s="6"/>
      <c r="F122" s="6"/>
      <c r="G122" s="6"/>
      <c r="H122" s="6"/>
    </row>
    <row r="123" spans="1:8" ht="12.75">
      <c r="A123" s="355"/>
      <c r="B123" s="352"/>
      <c r="C123" s="350"/>
      <c r="D123" s="344"/>
      <c r="E123" s="6"/>
      <c r="F123" s="6"/>
      <c r="G123" s="6"/>
      <c r="H123" s="6"/>
    </row>
    <row r="124" spans="1:8" ht="12.75">
      <c r="A124" s="355"/>
      <c r="B124" s="354"/>
      <c r="C124" s="350"/>
      <c r="D124" s="344"/>
      <c r="E124" s="6"/>
      <c r="F124" s="208"/>
      <c r="G124" s="6"/>
      <c r="H124" s="6"/>
    </row>
    <row r="125" spans="1:8" ht="12.75">
      <c r="A125" s="355"/>
      <c r="B125" s="352"/>
      <c r="C125" s="350"/>
      <c r="D125" s="344"/>
      <c r="E125" s="6"/>
      <c r="F125" s="6"/>
      <c r="G125" s="6"/>
      <c r="H125" s="6"/>
    </row>
    <row r="126" spans="1:8" ht="12.75">
      <c r="A126" s="355"/>
      <c r="B126" s="352"/>
      <c r="C126" s="350"/>
      <c r="D126" s="344"/>
      <c r="E126" s="6"/>
      <c r="F126" s="6"/>
      <c r="G126" s="6"/>
      <c r="H126" s="6"/>
    </row>
    <row r="127" spans="1:8" ht="12.75">
      <c r="A127" s="355"/>
      <c r="B127" s="352"/>
      <c r="C127" s="350"/>
      <c r="D127" s="344"/>
      <c r="E127" s="6"/>
      <c r="F127" s="6"/>
      <c r="G127" s="6"/>
      <c r="H127" s="6"/>
    </row>
    <row r="128" spans="1:8" ht="12.75">
      <c r="A128" s="355"/>
      <c r="B128" s="352"/>
      <c r="C128" s="350"/>
      <c r="D128" s="344"/>
      <c r="E128" s="6"/>
      <c r="F128" s="6"/>
      <c r="G128" s="6"/>
      <c r="H128" s="6"/>
    </row>
    <row r="129" spans="1:8" ht="12.75">
      <c r="A129" s="355"/>
      <c r="B129" s="354"/>
      <c r="C129" s="350"/>
      <c r="D129" s="344"/>
      <c r="E129" s="6"/>
      <c r="F129" s="6"/>
      <c r="G129" s="6"/>
      <c r="H129" s="6"/>
    </row>
    <row r="130" spans="1:8" ht="12.75">
      <c r="A130" s="355"/>
      <c r="B130" s="352"/>
      <c r="C130" s="350"/>
      <c r="D130" s="344"/>
      <c r="E130" s="6"/>
      <c r="F130" s="6"/>
      <c r="G130" s="6"/>
      <c r="H130" s="6"/>
    </row>
    <row r="131" spans="1:8" ht="12.75">
      <c r="A131" s="355"/>
      <c r="B131" s="354"/>
      <c r="C131" s="350"/>
      <c r="D131" s="344"/>
      <c r="E131" s="6"/>
      <c r="F131" s="6"/>
      <c r="G131" s="6"/>
      <c r="H131" s="6"/>
    </row>
    <row r="132" spans="1:8" ht="12.75">
      <c r="A132" s="355"/>
      <c r="B132" s="352"/>
      <c r="C132" s="350"/>
      <c r="D132" s="344"/>
      <c r="E132" s="6"/>
      <c r="F132" s="6"/>
      <c r="G132" s="6"/>
      <c r="H132" s="6"/>
    </row>
    <row r="133" spans="1:8" ht="12.75">
      <c r="A133" s="355"/>
      <c r="B133" s="352"/>
      <c r="C133" s="350"/>
      <c r="D133" s="344"/>
      <c r="E133" s="6"/>
      <c r="F133" s="6"/>
      <c r="G133" s="6"/>
      <c r="H133" s="6"/>
    </row>
    <row r="134" spans="1:8" ht="12.75">
      <c r="A134" s="355"/>
      <c r="B134" s="352"/>
      <c r="C134" s="350"/>
      <c r="D134" s="344"/>
      <c r="E134" s="6"/>
      <c r="F134" s="6"/>
      <c r="G134" s="6"/>
      <c r="H134" s="6"/>
    </row>
    <row r="135" spans="1:8" ht="12.75">
      <c r="A135" s="355"/>
      <c r="B135" s="352"/>
      <c r="C135" s="350"/>
      <c r="D135" s="344"/>
      <c r="E135" s="6"/>
      <c r="F135" s="6"/>
      <c r="G135" s="6"/>
      <c r="H135" s="6"/>
    </row>
    <row r="136" spans="1:8" ht="12.75">
      <c r="A136" s="355"/>
      <c r="B136" s="352"/>
      <c r="C136" s="350"/>
      <c r="D136" s="344"/>
      <c r="E136" s="6"/>
      <c r="F136" s="6"/>
      <c r="G136" s="6"/>
      <c r="H136" s="6"/>
    </row>
    <row r="137" spans="1:8" ht="12.75">
      <c r="A137" s="355"/>
      <c r="B137" s="352"/>
      <c r="C137" s="350"/>
      <c r="D137" s="344"/>
      <c r="E137" s="6"/>
      <c r="F137" s="6"/>
      <c r="G137" s="6"/>
      <c r="H137" s="6"/>
    </row>
    <row r="138" spans="1:8" ht="12.75">
      <c r="A138" s="355"/>
      <c r="B138" s="352"/>
      <c r="C138" s="350"/>
      <c r="D138" s="344"/>
      <c r="E138" s="6"/>
      <c r="F138" s="6"/>
      <c r="G138" s="6"/>
      <c r="H138" s="6"/>
    </row>
    <row r="139" spans="1:8" ht="12.75">
      <c r="A139" s="355"/>
      <c r="B139" s="352"/>
      <c r="C139" s="350"/>
      <c r="D139" s="344"/>
      <c r="E139" s="6"/>
      <c r="F139" s="6"/>
      <c r="G139" s="6"/>
      <c r="H139" s="6"/>
    </row>
    <row r="140" spans="1:8" ht="12.75">
      <c r="A140" s="355"/>
      <c r="B140" s="352"/>
      <c r="C140" s="350"/>
      <c r="D140" s="344"/>
      <c r="E140" s="6"/>
      <c r="F140" s="6"/>
      <c r="G140" s="6"/>
      <c r="H140" s="6"/>
    </row>
    <row r="141" spans="1:8" ht="12.75">
      <c r="A141" s="355"/>
      <c r="B141" s="352"/>
      <c r="C141" s="350"/>
      <c r="D141" s="344"/>
      <c r="E141" s="6"/>
      <c r="F141" s="6"/>
      <c r="G141" s="6"/>
      <c r="H141" s="6"/>
    </row>
    <row r="142" spans="1:8" ht="12.75">
      <c r="A142" s="355"/>
      <c r="B142" s="352"/>
      <c r="C142" s="350"/>
      <c r="D142" s="344"/>
      <c r="E142" s="6"/>
      <c r="F142" s="6"/>
      <c r="G142" s="6"/>
      <c r="H142" s="6"/>
    </row>
    <row r="143" spans="1:8" ht="12.75">
      <c r="A143" s="357"/>
      <c r="B143" s="352"/>
      <c r="C143" s="350"/>
      <c r="D143" s="344"/>
      <c r="E143" s="6"/>
      <c r="F143" s="6"/>
      <c r="G143" s="6"/>
      <c r="H143" s="6"/>
    </row>
    <row r="144" spans="1:8" ht="12.75">
      <c r="A144" s="357"/>
      <c r="B144" s="352"/>
      <c r="C144" s="350"/>
      <c r="D144" s="344"/>
      <c r="E144" s="6"/>
      <c r="F144" s="6"/>
      <c r="G144" s="6"/>
      <c r="H144" s="6"/>
    </row>
    <row r="145" spans="1:8" ht="12.75">
      <c r="A145" s="357"/>
      <c r="B145" s="352"/>
      <c r="C145" s="350"/>
      <c r="D145" s="344"/>
      <c r="E145" s="6"/>
      <c r="F145" s="6"/>
      <c r="G145" s="6"/>
      <c r="H145" s="6"/>
    </row>
    <row r="146" spans="1:8" ht="12.75">
      <c r="A146" s="357"/>
      <c r="B146" s="352"/>
      <c r="C146" s="350"/>
      <c r="D146" s="344"/>
      <c r="E146" s="6"/>
      <c r="F146" s="6"/>
      <c r="G146" s="6"/>
      <c r="H146" s="6"/>
    </row>
    <row r="147" spans="1:8" ht="12.75">
      <c r="A147" s="357"/>
      <c r="B147" s="352"/>
      <c r="C147" s="350"/>
      <c r="D147" s="344"/>
      <c r="E147" s="6"/>
      <c r="F147" s="6"/>
      <c r="G147" s="6"/>
      <c r="H147" s="6"/>
    </row>
    <row r="148" spans="1:8" ht="12.75">
      <c r="A148" s="357"/>
      <c r="B148" s="349"/>
      <c r="C148" s="350"/>
      <c r="D148" s="344"/>
      <c r="E148" s="6"/>
      <c r="F148" s="6"/>
      <c r="G148" s="6"/>
      <c r="H148" s="6"/>
    </row>
    <row r="149" spans="1:8" ht="12.75">
      <c r="A149" s="357"/>
      <c r="B149" s="349"/>
      <c r="C149" s="350"/>
      <c r="D149" s="344"/>
      <c r="E149" s="6"/>
      <c r="F149" s="6"/>
      <c r="G149" s="6"/>
      <c r="H149" s="6"/>
    </row>
    <row r="150" spans="1:8" ht="12.75">
      <c r="A150" s="357"/>
      <c r="B150" s="349"/>
      <c r="C150" s="350"/>
      <c r="D150" s="344"/>
      <c r="E150" s="6"/>
      <c r="F150" s="6"/>
      <c r="G150" s="6"/>
      <c r="H150" s="6"/>
    </row>
    <row r="151" spans="1:8" ht="12.75">
      <c r="A151" s="357"/>
      <c r="B151" s="349"/>
      <c r="C151" s="350"/>
      <c r="D151" s="344"/>
      <c r="E151" s="6"/>
      <c r="F151" s="6"/>
      <c r="G151" s="6"/>
      <c r="H151" s="6"/>
    </row>
    <row r="152" spans="1:8" ht="12.75">
      <c r="A152" s="357"/>
      <c r="B152" s="349"/>
      <c r="C152" s="350"/>
      <c r="D152" s="344"/>
      <c r="E152" s="6"/>
      <c r="F152" s="6"/>
      <c r="G152" s="6"/>
      <c r="H152" s="6"/>
    </row>
    <row r="153" spans="1:8" ht="12.75">
      <c r="A153" s="357"/>
      <c r="B153" s="349"/>
      <c r="C153" s="350"/>
      <c r="D153" s="344"/>
      <c r="E153" s="6"/>
      <c r="F153" s="6"/>
      <c r="G153" s="6"/>
      <c r="H153" s="6"/>
    </row>
    <row r="154" spans="1:8" ht="12.75">
      <c r="A154" s="357"/>
      <c r="B154" s="349"/>
      <c r="C154" s="350"/>
      <c r="D154" s="344"/>
      <c r="E154" s="6"/>
      <c r="F154" s="6"/>
      <c r="G154" s="6"/>
      <c r="H154" s="6"/>
    </row>
    <row r="155" spans="1:8" ht="12.75">
      <c r="A155" s="357"/>
      <c r="B155" s="349"/>
      <c r="C155" s="350"/>
      <c r="D155" s="344"/>
      <c r="E155" s="6"/>
      <c r="F155" s="6"/>
      <c r="G155" s="6"/>
      <c r="H155" s="6"/>
    </row>
    <row r="156" spans="1:8" ht="12.75">
      <c r="A156" s="357"/>
      <c r="B156" s="349"/>
      <c r="C156" s="350"/>
      <c r="D156" s="344"/>
      <c r="E156" s="6"/>
      <c r="F156" s="6"/>
      <c r="G156" s="6"/>
      <c r="H156" s="6"/>
    </row>
    <row r="157" spans="1:8" ht="12.75">
      <c r="A157" s="357"/>
      <c r="B157" s="349"/>
      <c r="C157" s="350"/>
      <c r="D157" s="344"/>
      <c r="E157" s="6"/>
      <c r="F157" s="6"/>
      <c r="G157" s="6"/>
      <c r="H157" s="6"/>
    </row>
    <row r="158" spans="1:8" ht="12.75">
      <c r="A158" s="357"/>
      <c r="B158" s="349"/>
      <c r="C158" s="350"/>
      <c r="D158" s="344"/>
      <c r="E158" s="6"/>
      <c r="F158" s="6"/>
      <c r="G158" s="6"/>
      <c r="H158" s="6"/>
    </row>
    <row r="159" spans="1:8" ht="12.75">
      <c r="A159" s="357"/>
      <c r="B159" s="349"/>
      <c r="C159" s="350"/>
      <c r="D159" s="344"/>
      <c r="E159" s="6"/>
      <c r="F159" s="6"/>
      <c r="G159" s="6"/>
      <c r="H159" s="6"/>
    </row>
    <row r="160" spans="1:8" ht="12.75">
      <c r="A160" s="357"/>
      <c r="B160" s="349"/>
      <c r="C160" s="350"/>
      <c r="D160" s="344"/>
      <c r="E160" s="6"/>
      <c r="F160" s="6"/>
      <c r="G160" s="6"/>
      <c r="H160" s="6"/>
    </row>
    <row r="161" spans="1:8" ht="12.75">
      <c r="A161" s="357"/>
      <c r="B161" s="349"/>
      <c r="C161" s="350"/>
      <c r="D161" s="344"/>
      <c r="E161" s="6"/>
      <c r="F161" s="6"/>
      <c r="G161" s="6"/>
      <c r="H161" s="6"/>
    </row>
    <row r="162" spans="1:8" ht="12.75">
      <c r="A162" s="357"/>
      <c r="B162" s="349"/>
      <c r="C162" s="350"/>
      <c r="D162" s="344"/>
      <c r="E162" s="6"/>
      <c r="F162" s="6"/>
      <c r="G162" s="6"/>
      <c r="H162" s="6"/>
    </row>
    <row r="163" spans="1:8" ht="12.75">
      <c r="A163" s="6"/>
      <c r="B163" s="358"/>
      <c r="C163" s="358"/>
      <c r="D163" s="6"/>
      <c r="E163" s="6"/>
      <c r="F163" s="6"/>
      <c r="G163" s="6"/>
      <c r="H163" s="6"/>
    </row>
    <row r="164" spans="1:8" ht="12.75">
      <c r="A164" s="6"/>
      <c r="B164" s="359"/>
      <c r="C164" s="360"/>
      <c r="D164" s="6"/>
      <c r="E164" s="6"/>
      <c r="F164" s="6"/>
      <c r="G164" s="6"/>
      <c r="H164" s="6"/>
    </row>
    <row r="165" spans="1:8" ht="12.75">
      <c r="A165" s="361"/>
      <c r="B165" s="340"/>
      <c r="C165" s="362"/>
      <c r="D165" s="361"/>
      <c r="E165" s="6"/>
      <c r="F165" s="6"/>
      <c r="G165" s="6"/>
      <c r="H165" s="6"/>
    </row>
    <row r="166" spans="1:8" ht="12.75">
      <c r="A166" s="361"/>
      <c r="B166" s="340"/>
      <c r="C166" s="362"/>
      <c r="D166" s="361"/>
      <c r="E166" s="6"/>
      <c r="F166" s="6"/>
      <c r="G166" s="6"/>
      <c r="H166" s="6"/>
    </row>
    <row r="167" spans="1:8" ht="12.75">
      <c r="A167" s="6"/>
      <c r="B167" s="359"/>
      <c r="C167" s="360"/>
      <c r="D167" s="6"/>
      <c r="E167" s="6"/>
      <c r="F167" s="6"/>
      <c r="G167" s="6"/>
      <c r="H167" s="6"/>
    </row>
    <row r="168" spans="1:8" ht="12.75">
      <c r="A168" s="6"/>
      <c r="B168" s="359"/>
      <c r="C168" s="360"/>
      <c r="D168" s="6"/>
      <c r="E168" s="6"/>
      <c r="F168" s="6"/>
      <c r="G168" s="6"/>
      <c r="H168" s="6"/>
    </row>
    <row r="169" spans="1:8" ht="12.75">
      <c r="A169" s="6"/>
      <c r="B169" s="359"/>
      <c r="C169" s="360"/>
      <c r="D169" s="6"/>
      <c r="E169" s="6"/>
      <c r="F169" s="6"/>
      <c r="G169" s="6"/>
      <c r="H169" s="6"/>
    </row>
    <row r="170" spans="1:8" ht="12.75">
      <c r="A170" s="6"/>
      <c r="B170" s="359"/>
      <c r="C170" s="360"/>
      <c r="D170" s="6"/>
      <c r="E170" s="6"/>
      <c r="F170" s="6"/>
      <c r="G170" s="6"/>
      <c r="H170" s="6"/>
    </row>
    <row r="171" spans="1:8" ht="12.75">
      <c r="A171" s="6"/>
      <c r="B171" s="359"/>
      <c r="C171" s="360"/>
      <c r="D171" s="6"/>
      <c r="E171" s="6"/>
      <c r="F171" s="6"/>
      <c r="G171" s="6"/>
      <c r="H171" s="6"/>
    </row>
    <row r="172" spans="1:8" ht="12.75">
      <c r="A172" s="6"/>
      <c r="B172" s="6"/>
      <c r="C172" s="360"/>
      <c r="D172" s="6"/>
      <c r="E172" s="6"/>
      <c r="F172" s="6"/>
      <c r="G172" s="6"/>
      <c r="H172" s="6"/>
    </row>
    <row r="173" spans="1:8" ht="12.75">
      <c r="A173" s="6"/>
      <c r="B173" s="6"/>
      <c r="C173" s="360"/>
      <c r="D173" s="6"/>
      <c r="E173" s="6"/>
      <c r="F173" s="6"/>
      <c r="G173" s="6"/>
      <c r="H173" s="6"/>
    </row>
    <row r="174" spans="1:8" ht="12.75">
      <c r="A174" s="6"/>
      <c r="B174" s="6"/>
      <c r="C174" s="360"/>
      <c r="D174" s="6"/>
      <c r="E174" s="6"/>
      <c r="F174" s="6"/>
      <c r="G174" s="6"/>
      <c r="H174" s="6"/>
    </row>
    <row r="175" spans="1:8" ht="12.75">
      <c r="A175" s="6"/>
      <c r="B175" s="6"/>
      <c r="C175" s="360"/>
      <c r="D175" s="6"/>
      <c r="E175" s="6"/>
      <c r="F175" s="6"/>
      <c r="G175" s="6"/>
      <c r="H175" s="6"/>
    </row>
    <row r="176" spans="1:8" ht="12.75">
      <c r="A176" s="6"/>
      <c r="B176" s="6"/>
      <c r="C176" s="360"/>
      <c r="D176" s="6"/>
      <c r="E176" s="6"/>
      <c r="F176" s="6"/>
      <c r="G176" s="6"/>
      <c r="H176" s="6"/>
    </row>
    <row r="177" spans="1:8" ht="12.75">
      <c r="A177" s="6"/>
      <c r="B177" s="6"/>
      <c r="C177" s="360"/>
      <c r="D177" s="6"/>
      <c r="E177" s="6"/>
      <c r="F177" s="6"/>
      <c r="G177" s="6"/>
      <c r="H177" s="6"/>
    </row>
    <row r="178" spans="1:8" ht="12.75">
      <c r="A178" s="6"/>
      <c r="B178" s="6"/>
      <c r="C178" s="360"/>
      <c r="D178" s="6"/>
      <c r="E178" s="6"/>
      <c r="F178" s="6"/>
      <c r="G178" s="6"/>
      <c r="H178" s="6"/>
    </row>
    <row r="179" spans="1:8" ht="12.75">
      <c r="A179" s="6"/>
      <c r="B179" s="6"/>
      <c r="C179" s="360"/>
      <c r="D179" s="6"/>
      <c r="E179" s="6"/>
      <c r="F179" s="6"/>
      <c r="G179" s="6"/>
      <c r="H179" s="6"/>
    </row>
    <row r="180" spans="1:8" ht="12.75">
      <c r="A180" s="6"/>
      <c r="B180" s="6"/>
      <c r="C180" s="360"/>
      <c r="D180" s="6"/>
      <c r="E180" s="6"/>
      <c r="F180" s="6"/>
      <c r="G180" s="6"/>
      <c r="H180" s="6"/>
    </row>
    <row r="181" spans="1:8" ht="12.75">
      <c r="A181" s="6"/>
      <c r="B181" s="6"/>
      <c r="C181" s="360"/>
      <c r="D181" s="6"/>
      <c r="E181" s="6"/>
      <c r="F181" s="6"/>
      <c r="G181" s="6"/>
      <c r="H181" s="6"/>
    </row>
    <row r="182" spans="1:8" ht="12.75">
      <c r="A182" s="6"/>
      <c r="B182" s="6"/>
      <c r="C182" s="360"/>
      <c r="D182" s="6"/>
      <c r="E182" s="6"/>
      <c r="F182" s="6"/>
      <c r="G182" s="6"/>
      <c r="H182" s="6"/>
    </row>
    <row r="183" spans="1:8" ht="12.75">
      <c r="A183" s="6"/>
      <c r="B183" s="6"/>
      <c r="C183" s="360"/>
      <c r="D183" s="6"/>
      <c r="E183" s="6"/>
      <c r="F183" s="6"/>
      <c r="G183" s="6"/>
      <c r="H183" s="6"/>
    </row>
    <row r="184" spans="1:8" ht="12.75">
      <c r="A184" s="6"/>
      <c r="B184" s="6"/>
      <c r="C184" s="6"/>
      <c r="D184" s="6"/>
      <c r="E184" s="6"/>
      <c r="F184" s="6"/>
      <c r="G184" s="6"/>
      <c r="H184" s="6"/>
    </row>
    <row r="185" spans="1:8" ht="12.75">
      <c r="A185" s="6"/>
      <c r="B185" s="6"/>
      <c r="C185" s="6"/>
      <c r="D185" s="6"/>
      <c r="E185" s="6"/>
      <c r="F185" s="6"/>
      <c r="G185" s="6"/>
      <c r="H185" s="6"/>
    </row>
    <row r="186" spans="1:8" ht="12.75">
      <c r="A186" s="6"/>
      <c r="B186" s="6"/>
      <c r="C186" s="6"/>
      <c r="D186" s="6"/>
      <c r="E186" s="6"/>
      <c r="F186" s="6"/>
      <c r="G186" s="6"/>
      <c r="H186" s="6"/>
    </row>
    <row r="187" spans="1:8" ht="12.75">
      <c r="A187" s="6"/>
      <c r="B187" s="6"/>
      <c r="C187" s="6"/>
      <c r="D187" s="6"/>
      <c r="E187" s="6"/>
      <c r="F187" s="6"/>
      <c r="G187" s="6"/>
      <c r="H187" s="6"/>
    </row>
    <row r="188" spans="1:8" ht="12.75">
      <c r="A188" s="6"/>
      <c r="B188" s="6"/>
      <c r="C188" s="6"/>
      <c r="D188" s="6"/>
      <c r="E188" s="6"/>
      <c r="F188" s="6"/>
      <c r="G188" s="6"/>
      <c r="H188" s="6"/>
    </row>
    <row r="189" spans="1:8" ht="12.75">
      <c r="A189" s="6"/>
      <c r="B189" s="6"/>
      <c r="C189" s="6"/>
      <c r="D189" s="6"/>
      <c r="E189" s="6"/>
      <c r="F189" s="6"/>
      <c r="G189" s="6"/>
      <c r="H189" s="6"/>
    </row>
    <row r="190" spans="1:8" ht="12.75">
      <c r="A190" s="6"/>
      <c r="B190" s="6"/>
      <c r="C190" s="6"/>
      <c r="D190" s="6"/>
      <c r="E190" s="6"/>
      <c r="F190" s="6"/>
      <c r="G190" s="6"/>
      <c r="H190" s="6"/>
    </row>
  </sheetData>
  <sheetProtection selectLockedCells="1" selectUnlockedCells="1"/>
  <mergeCells count="27">
    <mergeCell ref="A4:B4"/>
    <mergeCell ref="C4:C5"/>
    <mergeCell ref="D4:D5"/>
    <mergeCell ref="A5:B5"/>
    <mergeCell ref="G7:H7"/>
    <mergeCell ref="G9:H9"/>
    <mergeCell ref="G11:H11"/>
    <mergeCell ref="F13:H13"/>
    <mergeCell ref="F14:H14"/>
    <mergeCell ref="A29:B29"/>
    <mergeCell ref="C29:D29"/>
    <mergeCell ref="A31:B31"/>
    <mergeCell ref="A38:B38"/>
    <mergeCell ref="A51:B51"/>
    <mergeCell ref="C51:D51"/>
    <mergeCell ref="A55:B55"/>
    <mergeCell ref="C55:D55"/>
    <mergeCell ref="A56:B56"/>
    <mergeCell ref="C56:D56"/>
    <mergeCell ref="A59:D59"/>
    <mergeCell ref="A60:D60"/>
    <mergeCell ref="A61:D61"/>
    <mergeCell ref="A62:D62"/>
    <mergeCell ref="A165:A166"/>
    <mergeCell ref="B165:B166"/>
    <mergeCell ref="C165:C166"/>
    <mergeCell ref="D165:D166"/>
  </mergeCells>
  <printOptions/>
  <pageMargins left="0.7875" right="0.7875" top="1.0527777777777778" bottom="1.0527777777777778" header="0.7875" footer="0.7875"/>
  <pageSetup horizontalDpi="300" verticalDpi="300" orientation="landscape" paperSize="9"/>
  <headerFooter alignWithMargins="0">
    <oddHeader>&amp;C&amp;"Times New Roman,Normale"&amp;12&amp;A</oddHeader>
    <oddFooter>&amp;C&amp;"Times New Roman,Normale"&amp;12Pagina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Invernizzi</dc:creator>
  <cp:keywords/>
  <dc:description/>
  <cp:lastModifiedBy/>
  <dcterms:created xsi:type="dcterms:W3CDTF">2013-09-13T09:53:59Z</dcterms:created>
  <dcterms:modified xsi:type="dcterms:W3CDTF">2014-03-25T11:24:22Z</dcterms:modified>
  <cp:category/>
  <cp:version/>
  <cp:contentType/>
  <cp:contentStatus/>
  <cp:revision>42</cp:revision>
</cp:coreProperties>
</file>